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umu\OneDrive\デスクトップ\"/>
    </mc:Choice>
  </mc:AlternateContent>
  <xr:revisionPtr revIDLastSave="179" documentId="8_{C68EB3A7-C2A3-4767-A2D6-1670C36CA267}" xr6:coauthVersionLast="40" xr6:coauthVersionMax="40" xr10:uidLastSave="{52C5895B-0516-41A8-9348-A09CD99E9A70}"/>
  <bookViews>
    <workbookView xWindow="0" yWindow="0" windowWidth="23040" windowHeight="10332" activeTab="1" xr2:uid="{BC9850D1-C342-46CC-ABA8-447CE4485624}"/>
  </bookViews>
  <sheets>
    <sheet name="休日と年度" sheetId="3" r:id="rId1"/>
    <sheet name="1月" sheetId="23" r:id="rId2"/>
    <sheet name="2月" sheetId="30" r:id="rId3"/>
    <sheet name="3月" sheetId="31" r:id="rId4"/>
    <sheet name="4月" sheetId="32" r:id="rId5"/>
    <sheet name="5月" sheetId="22" r:id="rId6"/>
    <sheet name="6月" sheetId="33" r:id="rId7"/>
    <sheet name="7月" sheetId="24" r:id="rId8"/>
    <sheet name="8月" sheetId="25" r:id="rId9"/>
    <sheet name="9月" sheetId="26" r:id="rId10"/>
    <sheet name="10月" sheetId="28" r:id="rId11"/>
    <sheet name="11月" sheetId="27" r:id="rId12"/>
    <sheet name="12月" sheetId="29" r:id="rId13"/>
  </sheets>
  <definedNames>
    <definedName name="_xlnm._FilterDatabase" localSheetId="0" hidden="1">休日と年度!$A$1:$B$1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33" l="1"/>
  <c r="L4" i="33"/>
  <c r="J4" i="33"/>
  <c r="H4" i="33"/>
  <c r="F4" i="33"/>
  <c r="D4" i="33"/>
  <c r="B4" i="33"/>
  <c r="B3" i="33"/>
  <c r="B5" i="33" s="1"/>
  <c r="L2" i="33"/>
  <c r="N4" i="32"/>
  <c r="L4" i="32"/>
  <c r="J4" i="32"/>
  <c r="H4" i="32"/>
  <c r="F4" i="32"/>
  <c r="D4" i="32"/>
  <c r="B4" i="32"/>
  <c r="B3" i="32"/>
  <c r="B5" i="32" s="1"/>
  <c r="L2" i="32"/>
  <c r="B2" i="32"/>
  <c r="N4" i="31"/>
  <c r="L4" i="31"/>
  <c r="J4" i="31"/>
  <c r="H4" i="31"/>
  <c r="F4" i="31"/>
  <c r="D4" i="31"/>
  <c r="B4" i="31"/>
  <c r="B3" i="31"/>
  <c r="B5" i="31" s="1"/>
  <c r="L2" i="31"/>
  <c r="B2" i="31"/>
  <c r="N4" i="30"/>
  <c r="L4" i="30"/>
  <c r="J4" i="30"/>
  <c r="H4" i="30"/>
  <c r="F4" i="30"/>
  <c r="D4" i="30"/>
  <c r="B4" i="30"/>
  <c r="B3" i="30"/>
  <c r="B5" i="30" s="1"/>
  <c r="L2" i="30"/>
  <c r="B2" i="30"/>
  <c r="N4" i="29"/>
  <c r="L4" i="29"/>
  <c r="J4" i="29"/>
  <c r="H4" i="29"/>
  <c r="F4" i="29"/>
  <c r="D4" i="29"/>
  <c r="B4" i="29"/>
  <c r="B3" i="29"/>
  <c r="B5" i="29" s="1"/>
  <c r="L2" i="29"/>
  <c r="N4" i="28"/>
  <c r="L4" i="28"/>
  <c r="J4" i="28"/>
  <c r="H4" i="28"/>
  <c r="F4" i="28"/>
  <c r="D4" i="28"/>
  <c r="B4" i="28"/>
  <c r="B3" i="28"/>
  <c r="B5" i="28" s="1"/>
  <c r="L2" i="28"/>
  <c r="B2" i="28"/>
  <c r="N4" i="27"/>
  <c r="L4" i="27"/>
  <c r="J4" i="27"/>
  <c r="H4" i="27"/>
  <c r="F4" i="27"/>
  <c r="D4" i="27"/>
  <c r="B4" i="27"/>
  <c r="B3" i="27"/>
  <c r="B5" i="27" s="1"/>
  <c r="L2" i="27"/>
  <c r="B2" i="27"/>
  <c r="N4" i="26"/>
  <c r="L4" i="26"/>
  <c r="J4" i="26"/>
  <c r="H4" i="26"/>
  <c r="F4" i="26"/>
  <c r="D4" i="26"/>
  <c r="B4" i="26"/>
  <c r="B3" i="26"/>
  <c r="B5" i="26" s="1"/>
  <c r="L2" i="26"/>
  <c r="B2" i="26"/>
  <c r="N4" i="25"/>
  <c r="L4" i="25"/>
  <c r="J4" i="25"/>
  <c r="H4" i="25"/>
  <c r="F4" i="25"/>
  <c r="D4" i="25"/>
  <c r="B4" i="25"/>
  <c r="B3" i="25"/>
  <c r="B5" i="25" s="1"/>
  <c r="L2" i="25"/>
  <c r="N4" i="24"/>
  <c r="L4" i="24"/>
  <c r="J4" i="24"/>
  <c r="H4" i="24"/>
  <c r="F4" i="24"/>
  <c r="D4" i="24"/>
  <c r="B4" i="24"/>
  <c r="B3" i="24"/>
  <c r="B5" i="24" s="1"/>
  <c r="L2" i="24"/>
  <c r="B2" i="24"/>
  <c r="N4" i="23"/>
  <c r="L4" i="23"/>
  <c r="J4" i="23"/>
  <c r="H4" i="23"/>
  <c r="F4" i="23"/>
  <c r="D4" i="23"/>
  <c r="B4" i="23"/>
  <c r="B3" i="23"/>
  <c r="B5" i="23" s="1"/>
  <c r="L2" i="23"/>
  <c r="B2" i="23"/>
  <c r="B2" i="25" l="1"/>
  <c r="B2" i="29"/>
  <c r="B2" i="33"/>
  <c r="D5" i="33"/>
  <c r="C5" i="33"/>
  <c r="D5" i="30"/>
  <c r="C5" i="30"/>
  <c r="D5" i="32"/>
  <c r="C5" i="32"/>
  <c r="D5" i="31"/>
  <c r="C5" i="31"/>
  <c r="D5" i="26"/>
  <c r="C5" i="26"/>
  <c r="D5" i="29"/>
  <c r="C5" i="29"/>
  <c r="D5" i="27"/>
  <c r="C5" i="27"/>
  <c r="D5" i="28"/>
  <c r="C5" i="28"/>
  <c r="D5" i="25"/>
  <c r="C5" i="25"/>
  <c r="D5" i="24"/>
  <c r="C5" i="24"/>
  <c r="D5" i="23"/>
  <c r="C5" i="23"/>
  <c r="B3" i="22"/>
  <c r="B5" i="22" s="1"/>
  <c r="C5" i="22" s="1"/>
  <c r="N4" i="22"/>
  <c r="L4" i="22"/>
  <c r="J4" i="22"/>
  <c r="H4" i="22"/>
  <c r="F4" i="22"/>
  <c r="D4" i="22"/>
  <c r="B4" i="22"/>
  <c r="L2" i="22"/>
  <c r="F5" i="31" l="1"/>
  <c r="E5" i="31"/>
  <c r="F5" i="32"/>
  <c r="E5" i="32"/>
  <c r="F5" i="30"/>
  <c r="E5" i="30"/>
  <c r="F5" i="33"/>
  <c r="E5" i="33"/>
  <c r="F5" i="27"/>
  <c r="E5" i="27"/>
  <c r="F5" i="29"/>
  <c r="E5" i="29"/>
  <c r="F5" i="28"/>
  <c r="E5" i="28"/>
  <c r="F5" i="26"/>
  <c r="E5" i="26"/>
  <c r="E5" i="24"/>
  <c r="F5" i="24"/>
  <c r="F5" i="25"/>
  <c r="E5" i="25"/>
  <c r="F5" i="23"/>
  <c r="E5" i="23"/>
  <c r="D5" i="22"/>
  <c r="E5" i="22" s="1"/>
  <c r="B2" i="22"/>
  <c r="G5" i="33" l="1"/>
  <c r="H5" i="33"/>
  <c r="G5" i="30"/>
  <c r="H5" i="30"/>
  <c r="G5" i="32"/>
  <c r="H5" i="32"/>
  <c r="G5" i="31"/>
  <c r="H5" i="31"/>
  <c r="G5" i="26"/>
  <c r="H5" i="26"/>
  <c r="G5" i="28"/>
  <c r="H5" i="28"/>
  <c r="G5" i="27"/>
  <c r="H5" i="27"/>
  <c r="G5" i="29"/>
  <c r="H5" i="29"/>
  <c r="G5" i="25"/>
  <c r="H5" i="25"/>
  <c r="G5" i="24"/>
  <c r="H5" i="24"/>
  <c r="G5" i="23"/>
  <c r="H5" i="23"/>
  <c r="F5" i="22"/>
  <c r="G5" i="22" s="1"/>
  <c r="J5" i="31" l="1"/>
  <c r="I5" i="31"/>
  <c r="J5" i="32"/>
  <c r="I5" i="32"/>
  <c r="J5" i="30"/>
  <c r="I5" i="30"/>
  <c r="J5" i="33"/>
  <c r="I5" i="33"/>
  <c r="J5" i="29"/>
  <c r="I5" i="29"/>
  <c r="J5" i="28"/>
  <c r="I5" i="28"/>
  <c r="J5" i="27"/>
  <c r="I5" i="27"/>
  <c r="J5" i="26"/>
  <c r="I5" i="26"/>
  <c r="J5" i="24"/>
  <c r="I5" i="24"/>
  <c r="J5" i="25"/>
  <c r="I5" i="25"/>
  <c r="J5" i="23"/>
  <c r="I5" i="23"/>
  <c r="H5" i="22"/>
  <c r="L5" i="33" l="1"/>
  <c r="K5" i="33"/>
  <c r="L5" i="30"/>
  <c r="K5" i="30"/>
  <c r="L5" i="32"/>
  <c r="K5" i="32"/>
  <c r="L5" i="31"/>
  <c r="K5" i="31"/>
  <c r="L5" i="26"/>
  <c r="K5" i="26"/>
  <c r="L5" i="27"/>
  <c r="K5" i="27"/>
  <c r="L5" i="29"/>
  <c r="K5" i="29"/>
  <c r="L5" i="28"/>
  <c r="K5" i="28"/>
  <c r="L5" i="25"/>
  <c r="K5" i="25"/>
  <c r="L5" i="24"/>
  <c r="K5" i="24"/>
  <c r="L5" i="23"/>
  <c r="K5" i="23"/>
  <c r="J5" i="22"/>
  <c r="K5" i="22" s="1"/>
  <c r="I5" i="22"/>
  <c r="N5" i="31" l="1"/>
  <c r="M5" i="31"/>
  <c r="N5" i="32"/>
  <c r="M5" i="32"/>
  <c r="N5" i="30"/>
  <c r="M5" i="30"/>
  <c r="N5" i="33"/>
  <c r="M5" i="33"/>
  <c r="N5" i="28"/>
  <c r="M5" i="28"/>
  <c r="N5" i="29"/>
  <c r="M5" i="29"/>
  <c r="N5" i="27"/>
  <c r="M5" i="27"/>
  <c r="N5" i="26"/>
  <c r="M5" i="26"/>
  <c r="N5" i="24"/>
  <c r="M5" i="24"/>
  <c r="N5" i="25"/>
  <c r="M5" i="25"/>
  <c r="N5" i="23"/>
  <c r="M5" i="23"/>
  <c r="L5" i="22"/>
  <c r="M5" i="22" s="1"/>
  <c r="O5" i="33" l="1"/>
  <c r="B7" i="33"/>
  <c r="O5" i="30"/>
  <c r="B7" i="30"/>
  <c r="O5" i="32"/>
  <c r="B7" i="32"/>
  <c r="O5" i="31"/>
  <c r="B7" i="31"/>
  <c r="O5" i="26"/>
  <c r="B7" i="26"/>
  <c r="O5" i="27"/>
  <c r="B7" i="27"/>
  <c r="O5" i="29"/>
  <c r="B7" i="29"/>
  <c r="O5" i="28"/>
  <c r="B7" i="28"/>
  <c r="O5" i="25"/>
  <c r="B7" i="25"/>
  <c r="O5" i="24"/>
  <c r="B7" i="24"/>
  <c r="O5" i="23"/>
  <c r="B7" i="23"/>
  <c r="N5" i="22"/>
  <c r="O5" i="22" s="1"/>
  <c r="D7" i="31" l="1"/>
  <c r="C7" i="31"/>
  <c r="D7" i="32"/>
  <c r="C7" i="32"/>
  <c r="D7" i="30"/>
  <c r="C7" i="30"/>
  <c r="D7" i="33"/>
  <c r="C7" i="33"/>
  <c r="D7" i="28"/>
  <c r="C7" i="28"/>
  <c r="D7" i="29"/>
  <c r="C7" i="29"/>
  <c r="D7" i="27"/>
  <c r="C7" i="27"/>
  <c r="D7" i="26"/>
  <c r="C7" i="26"/>
  <c r="D7" i="24"/>
  <c r="C7" i="24"/>
  <c r="D7" i="25"/>
  <c r="C7" i="25"/>
  <c r="D7" i="23"/>
  <c r="C7" i="23"/>
  <c r="B7" i="22"/>
  <c r="C7" i="22" s="1"/>
  <c r="E7" i="31" l="1"/>
  <c r="F7" i="31"/>
  <c r="F7" i="33"/>
  <c r="E7" i="33"/>
  <c r="F7" i="30"/>
  <c r="E7" i="30"/>
  <c r="F7" i="32"/>
  <c r="E7" i="32"/>
  <c r="F7" i="26"/>
  <c r="E7" i="26"/>
  <c r="F7" i="27"/>
  <c r="E7" i="27"/>
  <c r="F7" i="29"/>
  <c r="E7" i="29"/>
  <c r="F7" i="28"/>
  <c r="E7" i="28"/>
  <c r="F7" i="25"/>
  <c r="E7" i="25"/>
  <c r="F7" i="24"/>
  <c r="E7" i="24"/>
  <c r="F7" i="23"/>
  <c r="E7" i="23"/>
  <c r="D7" i="22"/>
  <c r="E7" i="22" s="1"/>
  <c r="H7" i="32" l="1"/>
  <c r="G7" i="32"/>
  <c r="H7" i="30"/>
  <c r="G7" i="30"/>
  <c r="H7" i="33"/>
  <c r="G7" i="33"/>
  <c r="H7" i="31"/>
  <c r="G7" i="31"/>
  <c r="H7" i="28"/>
  <c r="G7" i="28"/>
  <c r="H7" i="29"/>
  <c r="G7" i="29"/>
  <c r="H7" i="27"/>
  <c r="G7" i="27"/>
  <c r="H7" i="26"/>
  <c r="G7" i="26"/>
  <c r="G7" i="24"/>
  <c r="H7" i="24"/>
  <c r="H7" i="25"/>
  <c r="G7" i="25"/>
  <c r="H7" i="23"/>
  <c r="G7" i="23"/>
  <c r="F7" i="22"/>
  <c r="G7" i="22" s="1"/>
  <c r="I7" i="31" l="1"/>
  <c r="J7" i="31"/>
  <c r="I7" i="30"/>
  <c r="J7" i="30"/>
  <c r="I7" i="33"/>
  <c r="J7" i="33"/>
  <c r="I7" i="32"/>
  <c r="J7" i="32"/>
  <c r="I7" i="26"/>
  <c r="J7" i="26"/>
  <c r="I7" i="27"/>
  <c r="J7" i="27"/>
  <c r="I7" i="29"/>
  <c r="J7" i="29"/>
  <c r="I7" i="28"/>
  <c r="J7" i="28"/>
  <c r="I7" i="25"/>
  <c r="J7" i="25"/>
  <c r="I7" i="24"/>
  <c r="J7" i="24"/>
  <c r="I7" i="23"/>
  <c r="J7" i="23"/>
  <c r="H7" i="22"/>
  <c r="I7" i="22" s="1"/>
  <c r="L7" i="32" l="1"/>
  <c r="K7" i="32"/>
  <c r="L7" i="33"/>
  <c r="K7" i="33"/>
  <c r="L7" i="30"/>
  <c r="K7" i="30"/>
  <c r="L7" i="31"/>
  <c r="K7" i="31"/>
  <c r="L7" i="28"/>
  <c r="K7" i="28"/>
  <c r="L7" i="29"/>
  <c r="K7" i="29"/>
  <c r="L7" i="27"/>
  <c r="K7" i="27"/>
  <c r="L7" i="26"/>
  <c r="K7" i="26"/>
  <c r="L7" i="24"/>
  <c r="K7" i="24"/>
  <c r="L7" i="25"/>
  <c r="K7" i="25"/>
  <c r="L7" i="23"/>
  <c r="K7" i="23"/>
  <c r="J7" i="22"/>
  <c r="K7" i="22" s="1"/>
  <c r="N7" i="31" l="1"/>
  <c r="M7" i="31"/>
  <c r="N7" i="30"/>
  <c r="M7" i="30"/>
  <c r="N7" i="33"/>
  <c r="M7" i="33"/>
  <c r="N7" i="32"/>
  <c r="M7" i="32"/>
  <c r="N7" i="26"/>
  <c r="M7" i="26"/>
  <c r="N7" i="27"/>
  <c r="M7" i="27"/>
  <c r="N7" i="29"/>
  <c r="M7" i="29"/>
  <c r="N7" i="28"/>
  <c r="M7" i="28"/>
  <c r="N7" i="25"/>
  <c r="M7" i="25"/>
  <c r="N7" i="24"/>
  <c r="M7" i="24"/>
  <c r="N7" i="23"/>
  <c r="M7" i="23"/>
  <c r="L7" i="22"/>
  <c r="M7" i="22" s="1"/>
  <c r="B9" i="32" l="1"/>
  <c r="O7" i="32"/>
  <c r="B9" i="33"/>
  <c r="O7" i="33"/>
  <c r="B9" i="30"/>
  <c r="O7" i="30"/>
  <c r="B9" i="31"/>
  <c r="O7" i="31"/>
  <c r="B9" i="28"/>
  <c r="O7" i="28"/>
  <c r="B9" i="27"/>
  <c r="O7" i="27"/>
  <c r="B9" i="29"/>
  <c r="O7" i="29"/>
  <c r="B9" i="26"/>
  <c r="O7" i="26"/>
  <c r="O7" i="24"/>
  <c r="B9" i="24"/>
  <c r="B9" i="25"/>
  <c r="O7" i="25"/>
  <c r="B9" i="23"/>
  <c r="O7" i="23"/>
  <c r="N7" i="22"/>
  <c r="O7" i="22" s="1"/>
  <c r="C9" i="31" l="1"/>
  <c r="D9" i="31"/>
  <c r="C9" i="30"/>
  <c r="D9" i="30"/>
  <c r="C9" i="33"/>
  <c r="D9" i="33"/>
  <c r="C9" i="32"/>
  <c r="D9" i="32"/>
  <c r="C9" i="26"/>
  <c r="D9" i="26"/>
  <c r="C9" i="29"/>
  <c r="D9" i="29"/>
  <c r="C9" i="27"/>
  <c r="D9" i="27"/>
  <c r="C9" i="28"/>
  <c r="D9" i="28"/>
  <c r="C9" i="25"/>
  <c r="D9" i="25"/>
  <c r="C9" i="24"/>
  <c r="D9" i="24"/>
  <c r="C9" i="23"/>
  <c r="D9" i="23"/>
  <c r="B9" i="22"/>
  <c r="C9" i="22" s="1"/>
  <c r="F9" i="32" l="1"/>
  <c r="E9" i="32"/>
  <c r="F9" i="33"/>
  <c r="E9" i="33"/>
  <c r="F9" i="30"/>
  <c r="E9" i="30"/>
  <c r="F9" i="31"/>
  <c r="E9" i="31"/>
  <c r="F9" i="28"/>
  <c r="E9" i="28"/>
  <c r="F9" i="27"/>
  <c r="E9" i="27"/>
  <c r="F9" i="29"/>
  <c r="E9" i="29"/>
  <c r="F9" i="26"/>
  <c r="E9" i="26"/>
  <c r="F9" i="24"/>
  <c r="E9" i="24"/>
  <c r="F9" i="25"/>
  <c r="E9" i="25"/>
  <c r="F9" i="23"/>
  <c r="E9" i="23"/>
  <c r="D9" i="22"/>
  <c r="E9" i="22" s="1"/>
  <c r="H9" i="31" l="1"/>
  <c r="G9" i="31"/>
  <c r="H9" i="33"/>
  <c r="G9" i="33"/>
  <c r="H9" i="30"/>
  <c r="G9" i="30"/>
  <c r="H9" i="32"/>
  <c r="G9" i="32"/>
  <c r="H9" i="26"/>
  <c r="G9" i="26"/>
  <c r="H9" i="29"/>
  <c r="G9" i="29"/>
  <c r="H9" i="27"/>
  <c r="G9" i="27"/>
  <c r="H9" i="28"/>
  <c r="G9" i="28"/>
  <c r="H9" i="25"/>
  <c r="G9" i="25"/>
  <c r="H9" i="24"/>
  <c r="G9" i="24"/>
  <c r="H9" i="23"/>
  <c r="G9" i="23"/>
  <c r="F9" i="22"/>
  <c r="G9" i="22" s="1"/>
  <c r="J9" i="32" l="1"/>
  <c r="I9" i="32"/>
  <c r="J9" i="30"/>
  <c r="I9" i="30"/>
  <c r="J9" i="33"/>
  <c r="I9" i="33"/>
  <c r="J9" i="31"/>
  <c r="I9" i="31"/>
  <c r="J9" i="28"/>
  <c r="I9" i="28"/>
  <c r="J9" i="26"/>
  <c r="I9" i="26"/>
  <c r="J9" i="27"/>
  <c r="I9" i="27"/>
  <c r="J9" i="29"/>
  <c r="I9" i="29"/>
  <c r="I9" i="24"/>
  <c r="J9" i="24"/>
  <c r="J9" i="25"/>
  <c r="I9" i="25"/>
  <c r="J9" i="23"/>
  <c r="I9" i="23"/>
  <c r="H9" i="22"/>
  <c r="I9" i="22" s="1"/>
  <c r="K9" i="33" l="1"/>
  <c r="L9" i="33"/>
  <c r="K9" i="31"/>
  <c r="L9" i="31"/>
  <c r="K9" i="30"/>
  <c r="L9" i="30"/>
  <c r="K9" i="32"/>
  <c r="L9" i="32"/>
  <c r="K9" i="29"/>
  <c r="L9" i="29"/>
  <c r="K9" i="26"/>
  <c r="L9" i="26"/>
  <c r="K9" i="27"/>
  <c r="L9" i="27"/>
  <c r="K9" i="28"/>
  <c r="L9" i="28"/>
  <c r="K9" i="25"/>
  <c r="L9" i="25"/>
  <c r="K9" i="24"/>
  <c r="L9" i="24"/>
  <c r="K9" i="23"/>
  <c r="L9" i="23"/>
  <c r="J9" i="22"/>
  <c r="K9" i="22" s="1"/>
  <c r="N9" i="32" l="1"/>
  <c r="M9" i="32"/>
  <c r="N9" i="30"/>
  <c r="M9" i="30"/>
  <c r="N9" i="31"/>
  <c r="M9" i="31"/>
  <c r="N9" i="33"/>
  <c r="M9" i="33"/>
  <c r="N9" i="28"/>
  <c r="M9" i="28"/>
  <c r="N9" i="27"/>
  <c r="M9" i="27"/>
  <c r="N9" i="26"/>
  <c r="M9" i="26"/>
  <c r="N9" i="29"/>
  <c r="M9" i="29"/>
  <c r="N9" i="24"/>
  <c r="M9" i="24"/>
  <c r="N9" i="25"/>
  <c r="M9" i="25"/>
  <c r="N9" i="23"/>
  <c r="M9" i="23"/>
  <c r="L9" i="22"/>
  <c r="M9" i="22" s="1"/>
  <c r="B11" i="33" l="1"/>
  <c r="O9" i="33"/>
  <c r="B11" i="31"/>
  <c r="O9" i="31"/>
  <c r="B11" i="30"/>
  <c r="O9" i="30"/>
  <c r="B11" i="32"/>
  <c r="O9" i="32"/>
  <c r="B11" i="29"/>
  <c r="O9" i="29"/>
  <c r="B11" i="26"/>
  <c r="O9" i="26"/>
  <c r="B11" i="27"/>
  <c r="O9" i="27"/>
  <c r="B11" i="28"/>
  <c r="O9" i="28"/>
  <c r="B11" i="25"/>
  <c r="O9" i="25"/>
  <c r="B11" i="24"/>
  <c r="O9" i="24"/>
  <c r="B11" i="23"/>
  <c r="O9" i="23"/>
  <c r="N9" i="22"/>
  <c r="O9" i="22" s="1"/>
  <c r="D11" i="30" l="1"/>
  <c r="C11" i="30"/>
  <c r="D11" i="32"/>
  <c r="C11" i="32"/>
  <c r="D11" i="31"/>
  <c r="C11" i="31"/>
  <c r="D11" i="33"/>
  <c r="C11" i="33"/>
  <c r="D11" i="27"/>
  <c r="C11" i="27"/>
  <c r="D11" i="28"/>
  <c r="C11" i="28"/>
  <c r="D11" i="26"/>
  <c r="C11" i="26"/>
  <c r="D11" i="29"/>
  <c r="C11" i="29"/>
  <c r="D11" i="24"/>
  <c r="C11" i="24"/>
  <c r="D11" i="25"/>
  <c r="C11" i="25"/>
  <c r="D11" i="23"/>
  <c r="C11" i="23"/>
  <c r="B11" i="22"/>
  <c r="E11" i="33" l="1"/>
  <c r="F11" i="33"/>
  <c r="E11" i="31"/>
  <c r="F11" i="31"/>
  <c r="E11" i="32"/>
  <c r="F11" i="32"/>
  <c r="E11" i="30"/>
  <c r="F11" i="30"/>
  <c r="E11" i="29"/>
  <c r="F11" i="29"/>
  <c r="E11" i="26"/>
  <c r="F11" i="26"/>
  <c r="E11" i="28"/>
  <c r="F11" i="28"/>
  <c r="E11" i="27"/>
  <c r="F11" i="27"/>
  <c r="E11" i="25"/>
  <c r="F11" i="25"/>
  <c r="E11" i="24"/>
  <c r="F11" i="24"/>
  <c r="E11" i="23"/>
  <c r="F11" i="23"/>
  <c r="C11" i="22"/>
  <c r="D11" i="22"/>
  <c r="H11" i="30" l="1"/>
  <c r="G11" i="30"/>
  <c r="H11" i="32"/>
  <c r="G11" i="32"/>
  <c r="H11" i="31"/>
  <c r="G11" i="31"/>
  <c r="H11" i="33"/>
  <c r="G11" i="33"/>
  <c r="H11" i="27"/>
  <c r="G11" i="27"/>
  <c r="H11" i="28"/>
  <c r="G11" i="28"/>
  <c r="H11" i="26"/>
  <c r="G11" i="26"/>
  <c r="H11" i="29"/>
  <c r="G11" i="29"/>
  <c r="H11" i="24"/>
  <c r="G11" i="24"/>
  <c r="H11" i="25"/>
  <c r="G11" i="25"/>
  <c r="H11" i="23"/>
  <c r="G11" i="23"/>
  <c r="E11" i="22"/>
  <c r="F11" i="22"/>
  <c r="J11" i="33" l="1"/>
  <c r="I11" i="33"/>
  <c r="J11" i="31"/>
  <c r="I11" i="31"/>
  <c r="J11" i="32"/>
  <c r="I11" i="32"/>
  <c r="J11" i="30"/>
  <c r="I11" i="30"/>
  <c r="J11" i="29"/>
  <c r="I11" i="29"/>
  <c r="J11" i="26"/>
  <c r="I11" i="26"/>
  <c r="J11" i="28"/>
  <c r="I11" i="28"/>
  <c r="J11" i="27"/>
  <c r="I11" i="27"/>
  <c r="J11" i="25"/>
  <c r="I11" i="25"/>
  <c r="J11" i="24"/>
  <c r="I11" i="24"/>
  <c r="J11" i="23"/>
  <c r="I11" i="23"/>
  <c r="G11" i="22"/>
  <c r="H11" i="22"/>
  <c r="L11" i="30" l="1"/>
  <c r="K11" i="30"/>
  <c r="L11" i="32"/>
  <c r="K11" i="32"/>
  <c r="L11" i="31"/>
  <c r="K11" i="31"/>
  <c r="L11" i="33"/>
  <c r="K11" i="33"/>
  <c r="L11" i="27"/>
  <c r="K11" i="27"/>
  <c r="L11" i="28"/>
  <c r="K11" i="28"/>
  <c r="L11" i="26"/>
  <c r="K11" i="26"/>
  <c r="L11" i="29"/>
  <c r="K11" i="29"/>
  <c r="L11" i="24"/>
  <c r="K11" i="24"/>
  <c r="L11" i="25"/>
  <c r="K11" i="25"/>
  <c r="L11" i="23"/>
  <c r="K11" i="23"/>
  <c r="I11" i="22"/>
  <c r="J11" i="22"/>
  <c r="M11" i="33" l="1"/>
  <c r="N11" i="33"/>
  <c r="M11" i="31"/>
  <c r="N11" i="31"/>
  <c r="M11" i="32"/>
  <c r="N11" i="32"/>
  <c r="M11" i="30"/>
  <c r="N11" i="30"/>
  <c r="M11" i="29"/>
  <c r="N11" i="29"/>
  <c r="M11" i="26"/>
  <c r="N11" i="26"/>
  <c r="M11" i="28"/>
  <c r="N11" i="28"/>
  <c r="M11" i="27"/>
  <c r="N11" i="27"/>
  <c r="M11" i="25"/>
  <c r="N11" i="25"/>
  <c r="M11" i="24"/>
  <c r="N11" i="24"/>
  <c r="M11" i="23"/>
  <c r="N11" i="23"/>
  <c r="K11" i="22"/>
  <c r="L11" i="22"/>
  <c r="B13" i="30" l="1"/>
  <c r="O11" i="30"/>
  <c r="B13" i="32"/>
  <c r="O11" i="32"/>
  <c r="B13" i="31"/>
  <c r="O11" i="31"/>
  <c r="B13" i="33"/>
  <c r="O11" i="33"/>
  <c r="B13" i="27"/>
  <c r="O11" i="27"/>
  <c r="B13" i="28"/>
  <c r="O11" i="28"/>
  <c r="B13" i="26"/>
  <c r="O11" i="26"/>
  <c r="B13" i="29"/>
  <c r="O11" i="29"/>
  <c r="B13" i="24"/>
  <c r="O11" i="24"/>
  <c r="B13" i="25"/>
  <c r="O11" i="25"/>
  <c r="B13" i="23"/>
  <c r="O11" i="23"/>
  <c r="M11" i="22"/>
  <c r="N11" i="22"/>
  <c r="D13" i="33" l="1"/>
  <c r="C13" i="33"/>
  <c r="D13" i="31"/>
  <c r="C13" i="31"/>
  <c r="D13" i="32"/>
  <c r="C13" i="32"/>
  <c r="D13" i="30"/>
  <c r="C13" i="30"/>
  <c r="D13" i="29"/>
  <c r="C13" i="29"/>
  <c r="D13" i="26"/>
  <c r="C13" i="26"/>
  <c r="D13" i="28"/>
  <c r="C13" i="28"/>
  <c r="D13" i="27"/>
  <c r="C13" i="27"/>
  <c r="D13" i="25"/>
  <c r="C13" i="25"/>
  <c r="D13" i="24"/>
  <c r="C13" i="24"/>
  <c r="D13" i="23"/>
  <c r="C13" i="23"/>
  <c r="O11" i="22"/>
  <c r="B13" i="22"/>
  <c r="F13" i="30" l="1"/>
  <c r="E13" i="30"/>
  <c r="F13" i="31"/>
  <c r="E13" i="31"/>
  <c r="F13" i="32"/>
  <c r="E13" i="32"/>
  <c r="F13" i="33"/>
  <c r="E13" i="33"/>
  <c r="F13" i="27"/>
  <c r="E13" i="27"/>
  <c r="F13" i="28"/>
  <c r="E13" i="28"/>
  <c r="F13" i="26"/>
  <c r="E13" i="26"/>
  <c r="F13" i="29"/>
  <c r="E13" i="29"/>
  <c r="E13" i="24"/>
  <c r="F13" i="24"/>
  <c r="F13" i="25"/>
  <c r="E13" i="25"/>
  <c r="F13" i="23"/>
  <c r="E13" i="23"/>
  <c r="C13" i="22"/>
  <c r="D13" i="22"/>
  <c r="G13" i="33" l="1"/>
  <c r="H13" i="33"/>
  <c r="G13" i="32"/>
  <c r="H13" i="32"/>
  <c r="G13" i="31"/>
  <c r="H13" i="31"/>
  <c r="G13" i="30"/>
  <c r="H13" i="30"/>
  <c r="G13" i="29"/>
  <c r="H13" i="29"/>
  <c r="G13" i="26"/>
  <c r="H13" i="26"/>
  <c r="G13" i="28"/>
  <c r="H13" i="28"/>
  <c r="G13" i="27"/>
  <c r="H13" i="27"/>
  <c r="G13" i="25"/>
  <c r="H13" i="25"/>
  <c r="G13" i="24"/>
  <c r="H13" i="24"/>
  <c r="G13" i="23"/>
  <c r="H13" i="23"/>
  <c r="E13" i="22"/>
  <c r="F13" i="22"/>
  <c r="J13" i="30" l="1"/>
  <c r="I13" i="30"/>
  <c r="J13" i="31"/>
  <c r="I13" i="31"/>
  <c r="J13" i="32"/>
  <c r="I13" i="32"/>
  <c r="J13" i="33"/>
  <c r="I13" i="33"/>
  <c r="J13" i="27"/>
  <c r="I13" i="27"/>
  <c r="J13" i="28"/>
  <c r="I13" i="28"/>
  <c r="J13" i="26"/>
  <c r="I13" i="26"/>
  <c r="J13" i="29"/>
  <c r="I13" i="29"/>
  <c r="J13" i="24"/>
  <c r="I13" i="24"/>
  <c r="J13" i="25"/>
  <c r="I13" i="25"/>
  <c r="J13" i="23"/>
  <c r="I13" i="23"/>
  <c r="G13" i="22"/>
  <c r="H13" i="22"/>
  <c r="L13" i="33" l="1"/>
  <c r="K13" i="33"/>
  <c r="L13" i="32"/>
  <c r="K13" i="32"/>
  <c r="K13" i="31"/>
  <c r="L13" i="31"/>
  <c r="L13" i="30"/>
  <c r="K13" i="30"/>
  <c r="L13" i="29"/>
  <c r="K13" i="29"/>
  <c r="L13" i="26"/>
  <c r="K13" i="26"/>
  <c r="L13" i="28"/>
  <c r="K13" i="28"/>
  <c r="L13" i="27"/>
  <c r="K13" i="27"/>
  <c r="L13" i="25"/>
  <c r="K13" i="25"/>
  <c r="L13" i="24"/>
  <c r="K13" i="24"/>
  <c r="L13" i="23"/>
  <c r="K13" i="23"/>
  <c r="I13" i="22"/>
  <c r="J13" i="22"/>
  <c r="N13" i="30" l="1"/>
  <c r="O13" i="30" s="1"/>
  <c r="M13" i="30"/>
  <c r="N13" i="31"/>
  <c r="O13" i="31" s="1"/>
  <c r="M13" i="31"/>
  <c r="N13" i="32"/>
  <c r="O13" i="32" s="1"/>
  <c r="M13" i="32"/>
  <c r="N13" i="33"/>
  <c r="O13" i="33" s="1"/>
  <c r="M13" i="33"/>
  <c r="N13" i="27"/>
  <c r="O13" i="27" s="1"/>
  <c r="M13" i="27"/>
  <c r="N13" i="28"/>
  <c r="O13" i="28" s="1"/>
  <c r="M13" i="28"/>
  <c r="N13" i="26"/>
  <c r="O13" i="26" s="1"/>
  <c r="M13" i="26"/>
  <c r="N13" i="29"/>
  <c r="O13" i="29" s="1"/>
  <c r="M13" i="29"/>
  <c r="M13" i="24"/>
  <c r="N13" i="24"/>
  <c r="O13" i="24" s="1"/>
  <c r="N13" i="25"/>
  <c r="O13" i="25" s="1"/>
  <c r="M13" i="25"/>
  <c r="N13" i="23"/>
  <c r="O13" i="23" s="1"/>
  <c r="M13" i="23"/>
  <c r="K13" i="22"/>
  <c r="L13" i="22"/>
  <c r="M13" i="22" l="1"/>
  <c r="N13" i="22"/>
  <c r="O13" i="22" s="1"/>
</calcChain>
</file>

<file path=xl/sharedStrings.xml><?xml version="1.0" encoding="utf-8"?>
<sst xmlns="http://schemas.openxmlformats.org/spreadsheetml/2006/main" count="41" uniqueCount="39">
  <si>
    <t>元日</t>
  </si>
  <si>
    <t>成人の日</t>
  </si>
  <si>
    <t>建国記念の日</t>
  </si>
  <si>
    <t>春分の日</t>
  </si>
  <si>
    <t>昭和の日</t>
  </si>
  <si>
    <t>憲法記念日</t>
  </si>
  <si>
    <t>みどりの日</t>
  </si>
  <si>
    <t>こどもの日</t>
  </si>
  <si>
    <t>振替休日</t>
  </si>
  <si>
    <t>海の日</t>
  </si>
  <si>
    <t>山の日</t>
  </si>
  <si>
    <t>敬老の日</t>
  </si>
  <si>
    <t>秋分の日</t>
  </si>
  <si>
    <t>体育の日</t>
  </si>
  <si>
    <t>文化の日</t>
  </si>
  <si>
    <t>勤労感謝の日</t>
  </si>
  <si>
    <t>天皇誕生日</t>
  </si>
  <si>
    <t>休日</t>
    <rPh sb="0" eb="2">
      <t>キュウジツ</t>
    </rPh>
    <phoneticPr fontId="1"/>
  </si>
  <si>
    <t>名称</t>
    <rPh sb="0" eb="2">
      <t>メイショウ</t>
    </rPh>
    <phoneticPr fontId="1"/>
  </si>
  <si>
    <t>年度</t>
    <rPh sb="0" eb="2">
      <t>ネンド</t>
    </rPh>
    <phoneticPr fontId="1"/>
  </si>
  <si>
    <t>12/23</t>
  </si>
  <si>
    <t>11/23</t>
  </si>
  <si>
    <t>11/4</t>
  </si>
  <si>
    <t>10/14</t>
  </si>
  <si>
    <t>9/23</t>
  </si>
  <si>
    <t>1/1</t>
  </si>
  <si>
    <t>1/14</t>
  </si>
  <si>
    <t>2/11</t>
  </si>
  <si>
    <t>3/21</t>
  </si>
  <si>
    <t>4/29</t>
  </si>
  <si>
    <t>5/3</t>
  </si>
  <si>
    <t>5/4</t>
  </si>
  <si>
    <t>5/5</t>
  </si>
  <si>
    <t>5/6</t>
  </si>
  <si>
    <t>7/15</t>
  </si>
  <si>
    <t>8/11</t>
  </si>
  <si>
    <t>8/12</t>
  </si>
  <si>
    <t>9/16</t>
  </si>
  <si>
    <t>11/3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</si>
</sst>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48"/>
      <color theme="1"/>
      <name val="メイリオ"/>
      <family val="3"/>
      <charset val="128"/>
    </font>
    <font>
      <b/>
      <sz val="28"/>
      <color theme="0"/>
      <name val="メイリオ"/>
      <family val="3"/>
      <charset val="128"/>
    </font>
    <font>
      <b/>
      <sz val="28"/>
      <color theme="1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b/>
      <sz val="28"/>
      <name val="メイリオ"/>
      <family val="3"/>
      <charset val="128"/>
    </font>
    <font>
      <b/>
      <sz val="20"/>
      <color theme="0"/>
      <name val="メイリオ"/>
      <family val="3"/>
      <charset val="128"/>
    </font>
    <font>
      <b/>
      <sz val="36"/>
      <color theme="0"/>
      <name val="メイリオ"/>
      <family val="3"/>
      <charset val="128"/>
    </font>
    <font>
      <b/>
      <sz val="18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6" fillId="0" borderId="6" xfId="0" applyNumberFormat="1" applyFont="1" applyBorder="1" applyAlignment="1">
      <alignment horizontal="left" vertical="top"/>
    </xf>
    <xf numFmtId="176" fontId="7" fillId="0" borderId="7" xfId="0" applyNumberFormat="1" applyFont="1" applyBorder="1" applyAlignment="1">
      <alignment horizontal="left" vertical="top"/>
    </xf>
    <xf numFmtId="0" fontId="10" fillId="6" borderId="0" xfId="0" applyFont="1" applyFill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176" fontId="7" fillId="0" borderId="0" xfId="0" applyNumberFormat="1" applyFont="1" applyBorder="1" applyAlignment="1">
      <alignment horizontal="left" vertical="top"/>
    </xf>
    <xf numFmtId="49" fontId="0" fillId="2" borderId="1" xfId="0" applyNumberForma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5" fillId="4" borderId="2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9" fillId="6" borderId="8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center" vertical="top"/>
    </xf>
    <xf numFmtId="0" fontId="5" fillId="5" borderId="3" xfId="0" applyFont="1" applyFill="1" applyBorder="1" applyAlignment="1">
      <alignment horizontal="center" vertical="top"/>
    </xf>
    <xf numFmtId="176" fontId="8" fillId="0" borderId="4" xfId="0" applyNumberFormat="1" applyFont="1" applyBorder="1" applyAlignment="1">
      <alignment horizontal="left" vertical="top"/>
    </xf>
    <xf numFmtId="176" fontId="8" fillId="0" borderId="5" xfId="0" applyNumberFormat="1" applyFont="1" applyBorder="1" applyAlignment="1">
      <alignment horizontal="left" vertical="top"/>
    </xf>
  </cellXfs>
  <cellStyles count="1">
    <cellStyle name="標準" xfId="0" builtinId="0"/>
  </cellStyles>
  <dxfs count="70">
    <dxf>
      <font>
        <color rgb="FF0070C0"/>
      </font>
    </dxf>
    <dxf>
      <font>
        <color rgb="FFFF0000"/>
      </font>
    </dxf>
    <dxf>
      <font>
        <color theme="0" tint="-0.24994659260841701"/>
      </font>
      <fill>
        <patternFill>
          <bgColor theme="0"/>
        </patternFill>
      </fill>
    </dxf>
    <dxf>
      <font>
        <color rgb="FF79A6F2"/>
      </font>
    </dxf>
    <dxf>
      <font>
        <color rgb="FFFF817D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  <fill>
        <patternFill>
          <bgColor theme="0"/>
        </patternFill>
      </fill>
    </dxf>
    <dxf>
      <font>
        <color rgb="FF79A6F2"/>
      </font>
    </dxf>
    <dxf>
      <font>
        <color rgb="FFFF817D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  <fill>
        <patternFill>
          <bgColor theme="0"/>
        </patternFill>
      </fill>
    </dxf>
    <dxf>
      <font>
        <color rgb="FF79A6F2"/>
      </font>
    </dxf>
    <dxf>
      <font>
        <color rgb="FFFF817D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  <fill>
        <patternFill>
          <bgColor theme="0"/>
        </patternFill>
      </fill>
    </dxf>
    <dxf>
      <font>
        <color rgb="FF79A6F2"/>
      </font>
    </dxf>
    <dxf>
      <font>
        <color rgb="FFFF817D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  <fill>
        <patternFill>
          <bgColor theme="0"/>
        </patternFill>
      </fill>
    </dxf>
    <dxf>
      <font>
        <color rgb="FF79A6F2"/>
      </font>
    </dxf>
    <dxf>
      <font>
        <color rgb="FFFF817D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  <fill>
        <patternFill>
          <bgColor theme="0"/>
        </patternFill>
      </fill>
    </dxf>
    <dxf>
      <font>
        <color rgb="FF79A6F2"/>
      </font>
    </dxf>
    <dxf>
      <font>
        <color rgb="FFFF817D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  <fill>
        <patternFill>
          <bgColor theme="0"/>
        </patternFill>
      </fill>
    </dxf>
    <dxf>
      <font>
        <color rgb="FF79A6F2"/>
      </font>
    </dxf>
    <dxf>
      <font>
        <color rgb="FFFF817D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  <fill>
        <patternFill>
          <bgColor theme="0"/>
        </patternFill>
      </fill>
    </dxf>
    <dxf>
      <font>
        <color rgb="FF79A6F2"/>
      </font>
    </dxf>
    <dxf>
      <font>
        <color rgb="FFFF817D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  <fill>
        <patternFill>
          <bgColor theme="0"/>
        </patternFill>
      </fill>
    </dxf>
    <dxf>
      <font>
        <color rgb="FF79A6F2"/>
      </font>
    </dxf>
    <dxf>
      <font>
        <color rgb="FFFF817D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  <fill>
        <patternFill>
          <bgColor theme="0"/>
        </patternFill>
      </fill>
    </dxf>
    <dxf>
      <font>
        <color rgb="FF79A6F2"/>
      </font>
    </dxf>
    <dxf>
      <font>
        <color rgb="FFFF817D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  <fill>
        <patternFill>
          <bgColor theme="0"/>
        </patternFill>
      </fill>
    </dxf>
    <dxf>
      <font>
        <color rgb="FF79A6F2"/>
      </font>
    </dxf>
    <dxf>
      <font>
        <color rgb="FFFF817D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  <fill>
        <patternFill>
          <bgColor theme="0"/>
        </patternFill>
      </fill>
    </dxf>
    <dxf>
      <font>
        <color rgb="FF79A6F2"/>
      </font>
    </dxf>
    <dxf>
      <font>
        <color rgb="FFFF817D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  <fill>
        <patternFill>
          <bgColor theme="0"/>
        </patternFill>
      </fill>
    </dxf>
    <dxf>
      <font>
        <color rgb="FFFF817D"/>
      </font>
    </dxf>
    <dxf>
      <font>
        <color rgb="FF79A6F2"/>
      </font>
    </dxf>
    <dxf>
      <font>
        <color rgb="FF0070C0"/>
      </font>
    </dxf>
    <dxf>
      <font>
        <color rgb="FFFF0000"/>
      </font>
    </dxf>
    <dxf>
      <font>
        <color theme="0" tint="-0.24994659260841701"/>
      </font>
      <fill>
        <patternFill>
          <bgColor theme="0"/>
        </patternFill>
      </fill>
    </dxf>
    <dxf>
      <font>
        <color rgb="FFFF817D"/>
      </font>
    </dxf>
    <dxf>
      <font>
        <color rgb="FF79A6F2"/>
      </font>
    </dxf>
  </dxfs>
  <tableStyles count="0" defaultTableStyle="TableStyleMedium2" defaultPivotStyle="PivotStyleLight16"/>
  <colors>
    <mruColors>
      <color rgb="FF79A6F2"/>
      <color rgb="FFFF817D"/>
      <color rgb="FFFFB1A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ACDD1-E7EE-4E3D-9281-D90D3D407BE1}">
  <dimension ref="A1:D20"/>
  <sheetViews>
    <sheetView showGridLines="0" zoomScale="115" zoomScaleNormal="115" workbookViewId="0">
      <pane ySplit="1" topLeftCell="A2" activePane="bottomLeft" state="frozen"/>
      <selection pane="bottomLeft"/>
    </sheetView>
  </sheetViews>
  <sheetFormatPr defaultRowHeight="18" x14ac:dyDescent="0.45"/>
  <cols>
    <col min="1" max="1" width="13.69921875" style="14" customWidth="1"/>
    <col min="2" max="2" width="12.3984375" bestFit="1" customWidth="1"/>
  </cols>
  <sheetData>
    <row r="1" spans="1:4" x14ac:dyDescent="0.45">
      <c r="A1" s="13" t="s">
        <v>17</v>
      </c>
      <c r="B1" s="3" t="s">
        <v>18</v>
      </c>
      <c r="D1" s="8" t="s">
        <v>19</v>
      </c>
    </row>
    <row r="2" spans="1:4" x14ac:dyDescent="0.45">
      <c r="A2" s="9" t="s">
        <v>25</v>
      </c>
      <c r="B2" s="4" t="s">
        <v>0</v>
      </c>
      <c r="D2" s="4">
        <v>2019</v>
      </c>
    </row>
    <row r="3" spans="1:4" x14ac:dyDescent="0.45">
      <c r="A3" s="9" t="s">
        <v>26</v>
      </c>
      <c r="B3" s="4" t="s">
        <v>1</v>
      </c>
    </row>
    <row r="4" spans="1:4" x14ac:dyDescent="0.45">
      <c r="A4" s="9" t="s">
        <v>27</v>
      </c>
      <c r="B4" s="4" t="s">
        <v>2</v>
      </c>
      <c r="D4" s="11"/>
    </row>
    <row r="5" spans="1:4" x14ac:dyDescent="0.45">
      <c r="A5" s="9" t="s">
        <v>28</v>
      </c>
      <c r="B5" s="4" t="s">
        <v>3</v>
      </c>
      <c r="D5" s="11"/>
    </row>
    <row r="6" spans="1:4" x14ac:dyDescent="0.45">
      <c r="A6" s="9" t="s">
        <v>29</v>
      </c>
      <c r="B6" s="4" t="s">
        <v>4</v>
      </c>
    </row>
    <row r="7" spans="1:4" ht="26.4" x14ac:dyDescent="0.45">
      <c r="A7" s="9" t="s">
        <v>30</v>
      </c>
      <c r="B7" s="4" t="s">
        <v>5</v>
      </c>
      <c r="D7" s="12"/>
    </row>
    <row r="8" spans="1:4" x14ac:dyDescent="0.45">
      <c r="A8" s="9" t="s">
        <v>31</v>
      </c>
      <c r="B8" s="4" t="s">
        <v>6</v>
      </c>
    </row>
    <row r="9" spans="1:4" x14ac:dyDescent="0.45">
      <c r="A9" s="9" t="s">
        <v>32</v>
      </c>
      <c r="B9" s="4" t="s">
        <v>7</v>
      </c>
    </row>
    <row r="10" spans="1:4" x14ac:dyDescent="0.45">
      <c r="A10" s="9" t="s">
        <v>33</v>
      </c>
      <c r="B10" s="4" t="s">
        <v>8</v>
      </c>
    </row>
    <row r="11" spans="1:4" x14ac:dyDescent="0.45">
      <c r="A11" s="9" t="s">
        <v>34</v>
      </c>
      <c r="B11" s="4" t="s">
        <v>9</v>
      </c>
    </row>
    <row r="12" spans="1:4" x14ac:dyDescent="0.45">
      <c r="A12" s="9" t="s">
        <v>35</v>
      </c>
      <c r="B12" s="4" t="s">
        <v>10</v>
      </c>
    </row>
    <row r="13" spans="1:4" x14ac:dyDescent="0.45">
      <c r="A13" s="9" t="s">
        <v>36</v>
      </c>
      <c r="B13" s="4" t="s">
        <v>8</v>
      </c>
    </row>
    <row r="14" spans="1:4" x14ac:dyDescent="0.45">
      <c r="A14" s="9" t="s">
        <v>37</v>
      </c>
      <c r="B14" s="4" t="s">
        <v>11</v>
      </c>
    </row>
    <row r="15" spans="1:4" x14ac:dyDescent="0.45">
      <c r="A15" s="9" t="s">
        <v>24</v>
      </c>
      <c r="B15" s="4" t="s">
        <v>12</v>
      </c>
    </row>
    <row r="16" spans="1:4" x14ac:dyDescent="0.45">
      <c r="A16" s="9" t="s">
        <v>23</v>
      </c>
      <c r="B16" s="4" t="s">
        <v>13</v>
      </c>
    </row>
    <row r="17" spans="1:2" x14ac:dyDescent="0.45">
      <c r="A17" s="9" t="s">
        <v>38</v>
      </c>
      <c r="B17" s="4" t="s">
        <v>14</v>
      </c>
    </row>
    <row r="18" spans="1:2" x14ac:dyDescent="0.45">
      <c r="A18" s="9" t="s">
        <v>22</v>
      </c>
      <c r="B18" s="4" t="s">
        <v>8</v>
      </c>
    </row>
    <row r="19" spans="1:2" x14ac:dyDescent="0.45">
      <c r="A19" s="9" t="s">
        <v>21</v>
      </c>
      <c r="B19" s="4" t="s">
        <v>15</v>
      </c>
    </row>
    <row r="20" spans="1:2" x14ac:dyDescent="0.45">
      <c r="A20" s="9" t="s">
        <v>20</v>
      </c>
      <c r="B20" s="4" t="s">
        <v>16</v>
      </c>
    </row>
  </sheetData>
  <phoneticPr fontId="1"/>
  <conditionalFormatting sqref="D7">
    <cfRule type="expression" dxfId="64" priority="1">
      <formula>AND(MONTH(D7) &lt;&gt; $F$3,D$4="土")</formula>
    </cfRule>
    <cfRule type="expression" dxfId="63" priority="2">
      <formula>AND(MONTH(D7) &lt;&gt; $F$3,OR(D$4="日",E7&lt;&gt;""))</formula>
    </cfRule>
    <cfRule type="expression" dxfId="62" priority="3">
      <formula>MONTH(D7) &lt;&gt; $F$3</formula>
    </cfRule>
    <cfRule type="expression" dxfId="61" priority="4">
      <formula>OR(D$4="日",E7&lt;&gt;"")</formula>
    </cfRule>
    <cfRule type="expression" dxfId="60" priority="5">
      <formula>D$4="土"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0916F-3A38-4C1B-A637-1BD32F9EC911}">
  <dimension ref="B2:O14"/>
  <sheetViews>
    <sheetView showGridLines="0" zoomScale="40" zoomScaleNormal="40" workbookViewId="0"/>
  </sheetViews>
  <sheetFormatPr defaultRowHeight="17.399999999999999" x14ac:dyDescent="0.45"/>
  <cols>
    <col min="1" max="1" width="8.796875" style="2"/>
    <col min="2" max="2" width="10" style="2" customWidth="1"/>
    <col min="3" max="3" width="20.09765625" style="2" customWidth="1"/>
    <col min="4" max="4" width="10" style="2" customWidth="1"/>
    <col min="5" max="5" width="20.09765625" style="2" customWidth="1"/>
    <col min="6" max="6" width="10" style="2" customWidth="1"/>
    <col min="7" max="7" width="20.09765625" style="2" customWidth="1"/>
    <col min="8" max="8" width="10" style="2" customWidth="1"/>
    <col min="9" max="9" width="20.09765625" style="2" customWidth="1"/>
    <col min="10" max="10" width="10" style="2" customWidth="1"/>
    <col min="11" max="11" width="20.09765625" style="2" customWidth="1"/>
    <col min="12" max="12" width="10" style="2" customWidth="1"/>
    <col min="13" max="13" width="20.09765625" style="2" customWidth="1"/>
    <col min="14" max="14" width="10" style="2" customWidth="1"/>
    <col min="15" max="15" width="20.09765625" style="2" customWidth="1"/>
    <col min="16" max="16384" width="8.796875" style="2"/>
  </cols>
  <sheetData>
    <row r="2" spans="2:15" ht="90" customHeight="1" x14ac:dyDescent="0.45">
      <c r="B2" s="17" t="str">
        <f>B3 &amp; " 年"</f>
        <v>2019 年</v>
      </c>
      <c r="C2" s="17"/>
      <c r="D2" s="17"/>
      <c r="E2" s="17"/>
      <c r="L2" s="18" t="str">
        <f>F3 &amp; "  月"</f>
        <v>9  月</v>
      </c>
      <c r="M2" s="18"/>
      <c r="N2" s="18"/>
      <c r="O2" s="18"/>
    </row>
    <row r="3" spans="2:15" ht="31.2" hidden="1" customHeight="1" x14ac:dyDescent="0.45">
      <c r="B3" s="19">
        <f>休日と年度!D2</f>
        <v>2019</v>
      </c>
      <c r="C3" s="19"/>
      <c r="D3" s="7"/>
      <c r="E3" s="7"/>
      <c r="F3" s="19">
        <v>9</v>
      </c>
      <c r="G3" s="19"/>
      <c r="H3" s="7"/>
      <c r="I3" s="10"/>
      <c r="J3" s="1"/>
      <c r="K3" s="1"/>
      <c r="L3" s="1"/>
      <c r="M3" s="1"/>
      <c r="N3" s="1"/>
      <c r="O3" s="1"/>
    </row>
    <row r="4" spans="2:15" ht="42" customHeight="1" x14ac:dyDescent="0.45">
      <c r="B4" s="20" t="str">
        <f>TEXT(1,"AAA")</f>
        <v>日</v>
      </c>
      <c r="C4" s="21"/>
      <c r="D4" s="22" t="str">
        <f>TEXT(2,"AAA")</f>
        <v>月</v>
      </c>
      <c r="E4" s="23"/>
      <c r="F4" s="22" t="str">
        <f>TEXT(3,"AAA")</f>
        <v>火</v>
      </c>
      <c r="G4" s="23"/>
      <c r="H4" s="22" t="str">
        <f>TEXT(4,"AAA")</f>
        <v>水</v>
      </c>
      <c r="I4" s="23"/>
      <c r="J4" s="22" t="str">
        <f>TEXT(5,"AAA")</f>
        <v>木</v>
      </c>
      <c r="K4" s="23"/>
      <c r="L4" s="22" t="str">
        <f>TEXT(6,"AAA")</f>
        <v>金</v>
      </c>
      <c r="M4" s="23"/>
      <c r="N4" s="15" t="str">
        <f>TEXT(7,"AAA")</f>
        <v>土</v>
      </c>
      <c r="O4" s="16"/>
    </row>
    <row r="5" spans="2:15" ht="36" customHeight="1" x14ac:dyDescent="0.45">
      <c r="B5" s="5">
        <f>DATE($B$3,$F$3,1)-WEEKDAY(DATE($B$3,$F$3,1))+1</f>
        <v>43709</v>
      </c>
      <c r="C5" s="6" t="str">
        <f>IFERROR(VLOOKUP(TEXT(B5,"m/d"),休日と年度!$A$2:$B$95,2,FALSE),"")</f>
        <v/>
      </c>
      <c r="D5" s="5">
        <f>B5+1</f>
        <v>43710</v>
      </c>
      <c r="E5" s="6" t="str">
        <f>IFERROR(VLOOKUP(TEXT(D5,"m/d"),休日と年度!$A$2:$B$95,2,FALSE),"")</f>
        <v/>
      </c>
      <c r="F5" s="5">
        <f>D5+1</f>
        <v>43711</v>
      </c>
      <c r="G5" s="6" t="str">
        <f>IFERROR(VLOOKUP(TEXT(F5,"m/d"),休日と年度!$A$2:$B$95,2,FALSE),"")</f>
        <v/>
      </c>
      <c r="H5" s="5">
        <f>F5+1</f>
        <v>43712</v>
      </c>
      <c r="I5" s="6" t="str">
        <f>IFERROR(VLOOKUP(TEXT(H5,"m/d"),休日と年度!$A$2:$B$95,2,FALSE),"")</f>
        <v/>
      </c>
      <c r="J5" s="5">
        <f>H5+1</f>
        <v>43713</v>
      </c>
      <c r="K5" s="6" t="str">
        <f>IFERROR(VLOOKUP(TEXT(J5,"m/d"),休日と年度!$A$2:$B$95,2,FALSE),"")</f>
        <v/>
      </c>
      <c r="L5" s="5">
        <f t="shared" ref="L5" si="0">J5+1</f>
        <v>43714</v>
      </c>
      <c r="M5" s="6" t="str">
        <f>IFERROR(VLOOKUP(TEXT(L5,"m/d"),休日と年度!$A$2:$B$95,2,FALSE),"")</f>
        <v/>
      </c>
      <c r="N5" s="5">
        <f>L5+1</f>
        <v>43715</v>
      </c>
      <c r="O5" s="6" t="str">
        <f>IFERROR(VLOOKUP(TEXT(N5,"m/d"),休日と年度!$A$2:$B$95,2,FALSE),"")</f>
        <v/>
      </c>
    </row>
    <row r="6" spans="2:15" ht="144" customHeight="1" x14ac:dyDescent="0.45">
      <c r="B6" s="24"/>
      <c r="C6" s="25"/>
      <c r="D6" s="24"/>
      <c r="E6" s="25"/>
      <c r="F6" s="24"/>
      <c r="G6" s="25"/>
      <c r="H6" s="24"/>
      <c r="I6" s="25"/>
      <c r="J6" s="24"/>
      <c r="K6" s="25"/>
      <c r="L6" s="24"/>
      <c r="M6" s="25"/>
      <c r="N6" s="24"/>
      <c r="O6" s="25"/>
    </row>
    <row r="7" spans="2:15" ht="36" customHeight="1" x14ac:dyDescent="0.45">
      <c r="B7" s="5">
        <f>N5+1</f>
        <v>43716</v>
      </c>
      <c r="C7" s="6" t="str">
        <f>IFERROR(VLOOKUP(TEXT(B7,"m/d"),休日と年度!$A$2:$B$95,2,FALSE),"")</f>
        <v/>
      </c>
      <c r="D7" s="5">
        <f>B7+1</f>
        <v>43717</v>
      </c>
      <c r="E7" s="6" t="str">
        <f>IFERROR(VLOOKUP(TEXT(D7,"m/d"),休日と年度!$A$2:$B$95,2,FALSE),"")</f>
        <v/>
      </c>
      <c r="F7" s="5">
        <f>D7+1</f>
        <v>43718</v>
      </c>
      <c r="G7" s="6" t="str">
        <f>IFERROR(VLOOKUP(TEXT(F7,"m/d"),休日と年度!$A$2:$B$95,2,FALSE),"")</f>
        <v/>
      </c>
      <c r="H7" s="5">
        <f>F7+1</f>
        <v>43719</v>
      </c>
      <c r="I7" s="6" t="str">
        <f>IFERROR(VLOOKUP(TEXT(H7,"m/d"),休日と年度!$A$2:$B$95,2,FALSE),"")</f>
        <v/>
      </c>
      <c r="J7" s="5">
        <f>H7+1</f>
        <v>43720</v>
      </c>
      <c r="K7" s="6" t="str">
        <f>IFERROR(VLOOKUP(TEXT(J7,"m/d"),休日と年度!$A$2:$B$95,2,FALSE),"")</f>
        <v/>
      </c>
      <c r="L7" s="5">
        <f t="shared" ref="L7:L13" si="1">J7+1</f>
        <v>43721</v>
      </c>
      <c r="M7" s="6" t="str">
        <f>IFERROR(VLOOKUP(TEXT(L7,"m/d"),休日と年度!$A$2:$B$95,2,FALSE),"")</f>
        <v/>
      </c>
      <c r="N7" s="5">
        <f>L7+1</f>
        <v>43722</v>
      </c>
      <c r="O7" s="6" t="str">
        <f>IFERROR(VLOOKUP(TEXT(N7,"m/d"),休日と年度!$A$2:$B$95,2,FALSE),"")</f>
        <v/>
      </c>
    </row>
    <row r="8" spans="2:15" ht="144" customHeight="1" x14ac:dyDescent="0.45">
      <c r="B8" s="24"/>
      <c r="C8" s="25"/>
      <c r="D8" s="24"/>
      <c r="E8" s="25"/>
      <c r="F8" s="24"/>
      <c r="G8" s="25"/>
      <c r="H8" s="24"/>
      <c r="I8" s="25"/>
      <c r="J8" s="24"/>
      <c r="K8" s="25"/>
      <c r="L8" s="24"/>
      <c r="M8" s="25"/>
      <c r="N8" s="24"/>
      <c r="O8" s="25"/>
    </row>
    <row r="9" spans="2:15" ht="36" customHeight="1" x14ac:dyDescent="0.45">
      <c r="B9" s="5">
        <f>N7+1</f>
        <v>43723</v>
      </c>
      <c r="C9" s="6" t="str">
        <f>IFERROR(VLOOKUP(TEXT(B9,"m/d"),休日と年度!$A$2:$B$95,2,FALSE),"")</f>
        <v/>
      </c>
      <c r="D9" s="5">
        <f>B9+1</f>
        <v>43724</v>
      </c>
      <c r="E9" s="6" t="str">
        <f>IFERROR(VLOOKUP(TEXT(D9,"m/d"),休日と年度!$A$2:$B$95,2,FALSE),"")</f>
        <v>敬老の日</v>
      </c>
      <c r="F9" s="5">
        <f>D9+1</f>
        <v>43725</v>
      </c>
      <c r="G9" s="6" t="str">
        <f>IFERROR(VLOOKUP(TEXT(F9,"m/d"),休日と年度!$A$2:$B$95,2,FALSE),"")</f>
        <v/>
      </c>
      <c r="H9" s="5">
        <f>F9+1</f>
        <v>43726</v>
      </c>
      <c r="I9" s="6" t="str">
        <f>IFERROR(VLOOKUP(TEXT(H9,"m/d"),休日と年度!$A$2:$B$95,2,FALSE),"")</f>
        <v/>
      </c>
      <c r="J9" s="5">
        <f>H9+1</f>
        <v>43727</v>
      </c>
      <c r="K9" s="6" t="str">
        <f>IFERROR(VLOOKUP(TEXT(J9,"m/d"),休日と年度!$A$2:$B$95,2,FALSE),"")</f>
        <v/>
      </c>
      <c r="L9" s="5">
        <f t="shared" si="1"/>
        <v>43728</v>
      </c>
      <c r="M9" s="6" t="str">
        <f>IFERROR(VLOOKUP(TEXT(L9,"m/d"),休日と年度!$A$2:$B$95,2,FALSE),"")</f>
        <v/>
      </c>
      <c r="N9" s="5">
        <f>L9+1</f>
        <v>43729</v>
      </c>
      <c r="O9" s="6" t="str">
        <f>IFERROR(VLOOKUP(TEXT(N9,"m/d"),休日と年度!$A$2:$B$95,2,FALSE),"")</f>
        <v/>
      </c>
    </row>
    <row r="10" spans="2:15" ht="144" customHeight="1" x14ac:dyDescent="0.45">
      <c r="B10" s="24"/>
      <c r="C10" s="25"/>
      <c r="D10" s="24"/>
      <c r="E10" s="25"/>
      <c r="F10" s="24"/>
      <c r="G10" s="25"/>
      <c r="H10" s="24"/>
      <c r="I10" s="25"/>
      <c r="J10" s="24"/>
      <c r="K10" s="25"/>
      <c r="L10" s="24"/>
      <c r="M10" s="25"/>
      <c r="N10" s="24"/>
      <c r="O10" s="25"/>
    </row>
    <row r="11" spans="2:15" ht="36" customHeight="1" x14ac:dyDescent="0.45">
      <c r="B11" s="5">
        <f>N9+1</f>
        <v>43730</v>
      </c>
      <c r="C11" s="6" t="str">
        <f>IFERROR(VLOOKUP(TEXT(B11,"m/d"),休日と年度!$A$2:$B$95,2,FALSE),"")</f>
        <v/>
      </c>
      <c r="D11" s="5">
        <f>B11+1</f>
        <v>43731</v>
      </c>
      <c r="E11" s="6" t="str">
        <f>IFERROR(VLOOKUP(TEXT(D11,"m/d"),休日と年度!$A$2:$B$95,2,FALSE),"")</f>
        <v>秋分の日</v>
      </c>
      <c r="F11" s="5">
        <f>D11+1</f>
        <v>43732</v>
      </c>
      <c r="G11" s="6" t="str">
        <f>IFERROR(VLOOKUP(TEXT(F11,"m/d"),休日と年度!$A$2:$B$95,2,FALSE),"")</f>
        <v/>
      </c>
      <c r="H11" s="5">
        <f>F11+1</f>
        <v>43733</v>
      </c>
      <c r="I11" s="6" t="str">
        <f>IFERROR(VLOOKUP(TEXT(H11,"m/d"),休日と年度!$A$2:$B$95,2,FALSE),"")</f>
        <v/>
      </c>
      <c r="J11" s="5">
        <f>H11+1</f>
        <v>43734</v>
      </c>
      <c r="K11" s="6" t="str">
        <f>IFERROR(VLOOKUP(TEXT(J11,"m/d"),休日と年度!$A$2:$B$95,2,FALSE),"")</f>
        <v/>
      </c>
      <c r="L11" s="5">
        <f t="shared" si="1"/>
        <v>43735</v>
      </c>
      <c r="M11" s="6" t="str">
        <f>IFERROR(VLOOKUP(TEXT(L11,"m/d"),休日と年度!$A$2:$B$95,2,FALSE),"")</f>
        <v/>
      </c>
      <c r="N11" s="5">
        <f>L11+1</f>
        <v>43736</v>
      </c>
      <c r="O11" s="6" t="str">
        <f>IFERROR(VLOOKUP(TEXT(N11,"m/d"),休日と年度!$A$2:$B$95,2,FALSE),"")</f>
        <v/>
      </c>
    </row>
    <row r="12" spans="2:15" ht="144" customHeight="1" x14ac:dyDescent="0.45">
      <c r="B12" s="24"/>
      <c r="C12" s="25"/>
      <c r="D12" s="24"/>
      <c r="E12" s="25"/>
      <c r="F12" s="24"/>
      <c r="G12" s="25"/>
      <c r="H12" s="24"/>
      <c r="I12" s="25"/>
      <c r="J12" s="24"/>
      <c r="K12" s="25"/>
      <c r="L12" s="24"/>
      <c r="M12" s="25"/>
      <c r="N12" s="24"/>
      <c r="O12" s="25"/>
    </row>
    <row r="13" spans="2:15" ht="36" customHeight="1" x14ac:dyDescent="0.45">
      <c r="B13" s="5">
        <f>N11+1</f>
        <v>43737</v>
      </c>
      <c r="C13" s="6" t="str">
        <f>IFERROR(VLOOKUP(TEXT(B13,"m/d"),休日と年度!$A$2:$B$95,2,FALSE),"")</f>
        <v/>
      </c>
      <c r="D13" s="5">
        <f>B13+1</f>
        <v>43738</v>
      </c>
      <c r="E13" s="6" t="str">
        <f>IFERROR(VLOOKUP(TEXT(D13,"m/d"),休日と年度!$A$2:$B$95,2,FALSE),"")</f>
        <v/>
      </c>
      <c r="F13" s="5">
        <f>D13+1</f>
        <v>43739</v>
      </c>
      <c r="G13" s="6" t="str">
        <f>IFERROR(VLOOKUP(TEXT(F13,"m/d"),休日と年度!$A$2:$B$95,2,FALSE),"")</f>
        <v/>
      </c>
      <c r="H13" s="5">
        <f>F13+1</f>
        <v>43740</v>
      </c>
      <c r="I13" s="6" t="str">
        <f>IFERROR(VLOOKUP(TEXT(H13,"m/d"),休日と年度!$A$2:$B$95,2,FALSE),"")</f>
        <v/>
      </c>
      <c r="J13" s="5">
        <f>H13+1</f>
        <v>43741</v>
      </c>
      <c r="K13" s="6" t="str">
        <f>IFERROR(VLOOKUP(TEXT(J13,"m/d"),休日と年度!$A$2:$B$95,2,FALSE),"")</f>
        <v/>
      </c>
      <c r="L13" s="5">
        <f t="shared" si="1"/>
        <v>43742</v>
      </c>
      <c r="M13" s="6" t="str">
        <f>IFERROR(VLOOKUP(TEXT(L13,"m/d"),休日と年度!$A$2:$B$95,2,FALSE),"")</f>
        <v/>
      </c>
      <c r="N13" s="5">
        <f>L13+1</f>
        <v>43743</v>
      </c>
      <c r="O13" s="6" t="str">
        <f>IFERROR(VLOOKUP(TEXT(N13,"m/d"),休日と年度!$A$2:$B$95,2,FALSE),"")</f>
        <v/>
      </c>
    </row>
    <row r="14" spans="2:15" ht="144" customHeight="1" x14ac:dyDescent="0.45">
      <c r="B14" s="24"/>
      <c r="C14" s="25"/>
      <c r="D14" s="24"/>
      <c r="E14" s="25"/>
      <c r="F14" s="24"/>
      <c r="G14" s="25"/>
      <c r="H14" s="24"/>
      <c r="I14" s="25"/>
      <c r="J14" s="24"/>
      <c r="K14" s="25"/>
      <c r="L14" s="24"/>
      <c r="M14" s="25"/>
      <c r="N14" s="24"/>
      <c r="O14" s="25"/>
    </row>
  </sheetData>
  <mergeCells count="46">
    <mergeCell ref="N12:O12"/>
    <mergeCell ref="B14:C14"/>
    <mergeCell ref="D14:E14"/>
    <mergeCell ref="F14:G14"/>
    <mergeCell ref="H14:I14"/>
    <mergeCell ref="J14:K14"/>
    <mergeCell ref="L14:M14"/>
    <mergeCell ref="N14:O14"/>
    <mergeCell ref="B12:C12"/>
    <mergeCell ref="D12:E12"/>
    <mergeCell ref="F12:G12"/>
    <mergeCell ref="H12:I12"/>
    <mergeCell ref="J12:K12"/>
    <mergeCell ref="L12:M12"/>
    <mergeCell ref="N8:O8"/>
    <mergeCell ref="B10:C10"/>
    <mergeCell ref="D10:E10"/>
    <mergeCell ref="F10:G10"/>
    <mergeCell ref="H10:I10"/>
    <mergeCell ref="J10:K10"/>
    <mergeCell ref="L10:M10"/>
    <mergeCell ref="N10:O10"/>
    <mergeCell ref="B8:C8"/>
    <mergeCell ref="D8:E8"/>
    <mergeCell ref="F8:G8"/>
    <mergeCell ref="H8:I8"/>
    <mergeCell ref="J8:K8"/>
    <mergeCell ref="L8:M8"/>
    <mergeCell ref="N4:O4"/>
    <mergeCell ref="B6:C6"/>
    <mergeCell ref="D6:E6"/>
    <mergeCell ref="F6:G6"/>
    <mergeCell ref="H6:I6"/>
    <mergeCell ref="J6:K6"/>
    <mergeCell ref="L6:M6"/>
    <mergeCell ref="N6:O6"/>
    <mergeCell ref="B2:E2"/>
    <mergeCell ref="L2:O2"/>
    <mergeCell ref="B3:C3"/>
    <mergeCell ref="F3:G3"/>
    <mergeCell ref="B4:C4"/>
    <mergeCell ref="D4:E4"/>
    <mergeCell ref="F4:G4"/>
    <mergeCell ref="H4:I4"/>
    <mergeCell ref="J4:K4"/>
    <mergeCell ref="L4:M4"/>
  </mergeCells>
  <phoneticPr fontId="1"/>
  <conditionalFormatting sqref="B5:O14">
    <cfRule type="expression" dxfId="19" priority="1">
      <formula>AND(MONTH(B5) &lt;&gt; $F$3,OR(B$4="日",C5&lt;&gt;""))</formula>
    </cfRule>
    <cfRule type="expression" dxfId="18" priority="2">
      <formula>AND(MONTH(B5) &lt;&gt; $F$3,B$4="土")</formula>
    </cfRule>
    <cfRule type="expression" dxfId="17" priority="3">
      <formula>MONTH(B5) &lt;&gt; $F$3</formula>
    </cfRule>
    <cfRule type="expression" dxfId="16" priority="4">
      <formula>OR(B$4="日",C5&lt;&gt;"")</formula>
    </cfRule>
    <cfRule type="expression" dxfId="15" priority="5">
      <formula>B$4="土"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181BA-4DED-45DF-93B7-75BA59A3A7D8}">
  <dimension ref="B2:O14"/>
  <sheetViews>
    <sheetView showGridLines="0" zoomScale="40" zoomScaleNormal="40" workbookViewId="0"/>
  </sheetViews>
  <sheetFormatPr defaultRowHeight="17.399999999999999" x14ac:dyDescent="0.45"/>
  <cols>
    <col min="1" max="1" width="8.796875" style="2"/>
    <col min="2" max="2" width="10" style="2" customWidth="1"/>
    <col min="3" max="3" width="20.09765625" style="2" customWidth="1"/>
    <col min="4" max="4" width="10" style="2" customWidth="1"/>
    <col min="5" max="5" width="20.09765625" style="2" customWidth="1"/>
    <col min="6" max="6" width="10" style="2" customWidth="1"/>
    <col min="7" max="7" width="20.09765625" style="2" customWidth="1"/>
    <col min="8" max="8" width="10" style="2" customWidth="1"/>
    <col min="9" max="9" width="20.09765625" style="2" customWidth="1"/>
    <col min="10" max="10" width="10" style="2" customWidth="1"/>
    <col min="11" max="11" width="20.09765625" style="2" customWidth="1"/>
    <col min="12" max="12" width="10" style="2" customWidth="1"/>
    <col min="13" max="13" width="20.09765625" style="2" customWidth="1"/>
    <col min="14" max="14" width="10" style="2" customWidth="1"/>
    <col min="15" max="15" width="20.09765625" style="2" customWidth="1"/>
    <col min="16" max="16384" width="8.796875" style="2"/>
  </cols>
  <sheetData>
    <row r="2" spans="2:15" ht="90" customHeight="1" x14ac:dyDescent="0.45">
      <c r="B2" s="17" t="str">
        <f>B3 &amp; " 年"</f>
        <v>2019 年</v>
      </c>
      <c r="C2" s="17"/>
      <c r="D2" s="17"/>
      <c r="E2" s="17"/>
      <c r="L2" s="18" t="str">
        <f>F3 &amp; "  月"</f>
        <v>10  月</v>
      </c>
      <c r="M2" s="18"/>
      <c r="N2" s="18"/>
      <c r="O2" s="18"/>
    </row>
    <row r="3" spans="2:15" ht="31.2" hidden="1" customHeight="1" x14ac:dyDescent="0.45">
      <c r="B3" s="19">
        <f>休日と年度!D2</f>
        <v>2019</v>
      </c>
      <c r="C3" s="19"/>
      <c r="D3" s="7"/>
      <c r="E3" s="7"/>
      <c r="F3" s="19">
        <v>10</v>
      </c>
      <c r="G3" s="19"/>
      <c r="H3" s="7"/>
      <c r="I3" s="10"/>
      <c r="J3" s="1"/>
      <c r="K3" s="1"/>
      <c r="L3" s="1"/>
      <c r="M3" s="1"/>
      <c r="N3" s="1"/>
      <c r="O3" s="1"/>
    </row>
    <row r="4" spans="2:15" ht="42" customHeight="1" x14ac:dyDescent="0.45">
      <c r="B4" s="20" t="str">
        <f>TEXT(1,"AAA")</f>
        <v>日</v>
      </c>
      <c r="C4" s="21"/>
      <c r="D4" s="22" t="str">
        <f>TEXT(2,"AAA")</f>
        <v>月</v>
      </c>
      <c r="E4" s="23"/>
      <c r="F4" s="22" t="str">
        <f>TEXT(3,"AAA")</f>
        <v>火</v>
      </c>
      <c r="G4" s="23"/>
      <c r="H4" s="22" t="str">
        <f>TEXT(4,"AAA")</f>
        <v>水</v>
      </c>
      <c r="I4" s="23"/>
      <c r="J4" s="22" t="str">
        <f>TEXT(5,"AAA")</f>
        <v>木</v>
      </c>
      <c r="K4" s="23"/>
      <c r="L4" s="22" t="str">
        <f>TEXT(6,"AAA")</f>
        <v>金</v>
      </c>
      <c r="M4" s="23"/>
      <c r="N4" s="15" t="str">
        <f>TEXT(7,"AAA")</f>
        <v>土</v>
      </c>
      <c r="O4" s="16"/>
    </row>
    <row r="5" spans="2:15" ht="36" customHeight="1" x14ac:dyDescent="0.45">
      <c r="B5" s="5">
        <f>DATE($B$3,$F$3,1)-WEEKDAY(DATE($B$3,$F$3,1))+1</f>
        <v>43737</v>
      </c>
      <c r="C5" s="6" t="str">
        <f>IFERROR(VLOOKUP(TEXT(B5,"m/d"),休日と年度!$A$2:$B$95,2,FALSE),"")</f>
        <v/>
      </c>
      <c r="D5" s="5">
        <f>B5+1</f>
        <v>43738</v>
      </c>
      <c r="E5" s="6" t="str">
        <f>IFERROR(VLOOKUP(TEXT(D5,"m/d"),休日と年度!$A$2:$B$95,2,FALSE),"")</f>
        <v/>
      </c>
      <c r="F5" s="5">
        <f>D5+1</f>
        <v>43739</v>
      </c>
      <c r="G5" s="6" t="str">
        <f>IFERROR(VLOOKUP(TEXT(F5,"m/d"),休日と年度!$A$2:$B$95,2,FALSE),"")</f>
        <v/>
      </c>
      <c r="H5" s="5">
        <f>F5+1</f>
        <v>43740</v>
      </c>
      <c r="I5" s="6" t="str">
        <f>IFERROR(VLOOKUP(TEXT(H5,"m/d"),休日と年度!$A$2:$B$95,2,FALSE),"")</f>
        <v/>
      </c>
      <c r="J5" s="5">
        <f>H5+1</f>
        <v>43741</v>
      </c>
      <c r="K5" s="6" t="str">
        <f>IFERROR(VLOOKUP(TEXT(J5,"m/d"),休日と年度!$A$2:$B$95,2,FALSE),"")</f>
        <v/>
      </c>
      <c r="L5" s="5">
        <f t="shared" ref="L5" si="0">J5+1</f>
        <v>43742</v>
      </c>
      <c r="M5" s="6" t="str">
        <f>IFERROR(VLOOKUP(TEXT(L5,"m/d"),休日と年度!$A$2:$B$95,2,FALSE),"")</f>
        <v/>
      </c>
      <c r="N5" s="5">
        <f>L5+1</f>
        <v>43743</v>
      </c>
      <c r="O5" s="6" t="str">
        <f>IFERROR(VLOOKUP(TEXT(N5,"m/d"),休日と年度!$A$2:$B$95,2,FALSE),"")</f>
        <v/>
      </c>
    </row>
    <row r="6" spans="2:15" ht="144" customHeight="1" x14ac:dyDescent="0.45">
      <c r="B6" s="24"/>
      <c r="C6" s="25"/>
      <c r="D6" s="24"/>
      <c r="E6" s="25"/>
      <c r="F6" s="24"/>
      <c r="G6" s="25"/>
      <c r="H6" s="24"/>
      <c r="I6" s="25"/>
      <c r="J6" s="24"/>
      <c r="K6" s="25"/>
      <c r="L6" s="24"/>
      <c r="M6" s="25"/>
      <c r="N6" s="24"/>
      <c r="O6" s="25"/>
    </row>
    <row r="7" spans="2:15" ht="36" customHeight="1" x14ac:dyDescent="0.45">
      <c r="B7" s="5">
        <f>N5+1</f>
        <v>43744</v>
      </c>
      <c r="C7" s="6" t="str">
        <f>IFERROR(VLOOKUP(TEXT(B7,"m/d"),休日と年度!$A$2:$B$95,2,FALSE),"")</f>
        <v/>
      </c>
      <c r="D7" s="5">
        <f>B7+1</f>
        <v>43745</v>
      </c>
      <c r="E7" s="6" t="str">
        <f>IFERROR(VLOOKUP(TEXT(D7,"m/d"),休日と年度!$A$2:$B$95,2,FALSE),"")</f>
        <v/>
      </c>
      <c r="F7" s="5">
        <f>D7+1</f>
        <v>43746</v>
      </c>
      <c r="G7" s="6" t="str">
        <f>IFERROR(VLOOKUP(TEXT(F7,"m/d"),休日と年度!$A$2:$B$95,2,FALSE),"")</f>
        <v/>
      </c>
      <c r="H7" s="5">
        <f>F7+1</f>
        <v>43747</v>
      </c>
      <c r="I7" s="6" t="str">
        <f>IFERROR(VLOOKUP(TEXT(H7,"m/d"),休日と年度!$A$2:$B$95,2,FALSE),"")</f>
        <v/>
      </c>
      <c r="J7" s="5">
        <f>H7+1</f>
        <v>43748</v>
      </c>
      <c r="K7" s="6" t="str">
        <f>IFERROR(VLOOKUP(TEXT(J7,"m/d"),休日と年度!$A$2:$B$95,2,FALSE),"")</f>
        <v/>
      </c>
      <c r="L7" s="5">
        <f t="shared" ref="L7:L13" si="1">J7+1</f>
        <v>43749</v>
      </c>
      <c r="M7" s="6" t="str">
        <f>IFERROR(VLOOKUP(TEXT(L7,"m/d"),休日と年度!$A$2:$B$95,2,FALSE),"")</f>
        <v/>
      </c>
      <c r="N7" s="5">
        <f>L7+1</f>
        <v>43750</v>
      </c>
      <c r="O7" s="6" t="str">
        <f>IFERROR(VLOOKUP(TEXT(N7,"m/d"),休日と年度!$A$2:$B$95,2,FALSE),"")</f>
        <v/>
      </c>
    </row>
    <row r="8" spans="2:15" ht="144" customHeight="1" x14ac:dyDescent="0.45">
      <c r="B8" s="24"/>
      <c r="C8" s="25"/>
      <c r="D8" s="24"/>
      <c r="E8" s="25"/>
      <c r="F8" s="24"/>
      <c r="G8" s="25"/>
      <c r="H8" s="24"/>
      <c r="I8" s="25"/>
      <c r="J8" s="24"/>
      <c r="K8" s="25"/>
      <c r="L8" s="24"/>
      <c r="M8" s="25"/>
      <c r="N8" s="24"/>
      <c r="O8" s="25"/>
    </row>
    <row r="9" spans="2:15" ht="36" customHeight="1" x14ac:dyDescent="0.45">
      <c r="B9" s="5">
        <f>N7+1</f>
        <v>43751</v>
      </c>
      <c r="C9" s="6" t="str">
        <f>IFERROR(VLOOKUP(TEXT(B9,"m/d"),休日と年度!$A$2:$B$95,2,FALSE),"")</f>
        <v/>
      </c>
      <c r="D9" s="5">
        <f>B9+1</f>
        <v>43752</v>
      </c>
      <c r="E9" s="6" t="str">
        <f>IFERROR(VLOOKUP(TEXT(D9,"m/d"),休日と年度!$A$2:$B$95,2,FALSE),"")</f>
        <v>体育の日</v>
      </c>
      <c r="F9" s="5">
        <f>D9+1</f>
        <v>43753</v>
      </c>
      <c r="G9" s="6" t="str">
        <f>IFERROR(VLOOKUP(TEXT(F9,"m/d"),休日と年度!$A$2:$B$95,2,FALSE),"")</f>
        <v/>
      </c>
      <c r="H9" s="5">
        <f>F9+1</f>
        <v>43754</v>
      </c>
      <c r="I9" s="6" t="str">
        <f>IFERROR(VLOOKUP(TEXT(H9,"m/d"),休日と年度!$A$2:$B$95,2,FALSE),"")</f>
        <v/>
      </c>
      <c r="J9" s="5">
        <f>H9+1</f>
        <v>43755</v>
      </c>
      <c r="K9" s="6" t="str">
        <f>IFERROR(VLOOKUP(TEXT(J9,"m/d"),休日と年度!$A$2:$B$95,2,FALSE),"")</f>
        <v/>
      </c>
      <c r="L9" s="5">
        <f t="shared" si="1"/>
        <v>43756</v>
      </c>
      <c r="M9" s="6" t="str">
        <f>IFERROR(VLOOKUP(TEXT(L9,"m/d"),休日と年度!$A$2:$B$95,2,FALSE),"")</f>
        <v/>
      </c>
      <c r="N9" s="5">
        <f>L9+1</f>
        <v>43757</v>
      </c>
      <c r="O9" s="6" t="str">
        <f>IFERROR(VLOOKUP(TEXT(N9,"m/d"),休日と年度!$A$2:$B$95,2,FALSE),"")</f>
        <v/>
      </c>
    </row>
    <row r="10" spans="2:15" ht="144" customHeight="1" x14ac:dyDescent="0.45">
      <c r="B10" s="24"/>
      <c r="C10" s="25"/>
      <c r="D10" s="24"/>
      <c r="E10" s="25"/>
      <c r="F10" s="24"/>
      <c r="G10" s="25"/>
      <c r="H10" s="24"/>
      <c r="I10" s="25"/>
      <c r="J10" s="24"/>
      <c r="K10" s="25"/>
      <c r="L10" s="24"/>
      <c r="M10" s="25"/>
      <c r="N10" s="24"/>
      <c r="O10" s="25"/>
    </row>
    <row r="11" spans="2:15" ht="36" customHeight="1" x14ac:dyDescent="0.45">
      <c r="B11" s="5">
        <f>N9+1</f>
        <v>43758</v>
      </c>
      <c r="C11" s="6" t="str">
        <f>IFERROR(VLOOKUP(TEXT(B11,"m/d"),休日と年度!$A$2:$B$95,2,FALSE),"")</f>
        <v/>
      </c>
      <c r="D11" s="5">
        <f>B11+1</f>
        <v>43759</v>
      </c>
      <c r="E11" s="6" t="str">
        <f>IFERROR(VLOOKUP(TEXT(D11,"m/d"),休日と年度!$A$2:$B$95,2,FALSE),"")</f>
        <v/>
      </c>
      <c r="F11" s="5">
        <f>D11+1</f>
        <v>43760</v>
      </c>
      <c r="G11" s="6" t="str">
        <f>IFERROR(VLOOKUP(TEXT(F11,"m/d"),休日と年度!$A$2:$B$95,2,FALSE),"")</f>
        <v/>
      </c>
      <c r="H11" s="5">
        <f>F11+1</f>
        <v>43761</v>
      </c>
      <c r="I11" s="6" t="str">
        <f>IFERROR(VLOOKUP(TEXT(H11,"m/d"),休日と年度!$A$2:$B$95,2,FALSE),"")</f>
        <v/>
      </c>
      <c r="J11" s="5">
        <f>H11+1</f>
        <v>43762</v>
      </c>
      <c r="K11" s="6" t="str">
        <f>IFERROR(VLOOKUP(TEXT(J11,"m/d"),休日と年度!$A$2:$B$95,2,FALSE),"")</f>
        <v/>
      </c>
      <c r="L11" s="5">
        <f t="shared" si="1"/>
        <v>43763</v>
      </c>
      <c r="M11" s="6" t="str">
        <f>IFERROR(VLOOKUP(TEXT(L11,"m/d"),休日と年度!$A$2:$B$95,2,FALSE),"")</f>
        <v/>
      </c>
      <c r="N11" s="5">
        <f>L11+1</f>
        <v>43764</v>
      </c>
      <c r="O11" s="6" t="str">
        <f>IFERROR(VLOOKUP(TEXT(N11,"m/d"),休日と年度!$A$2:$B$95,2,FALSE),"")</f>
        <v/>
      </c>
    </row>
    <row r="12" spans="2:15" ht="144" customHeight="1" x14ac:dyDescent="0.45">
      <c r="B12" s="24"/>
      <c r="C12" s="25"/>
      <c r="D12" s="24"/>
      <c r="E12" s="25"/>
      <c r="F12" s="24"/>
      <c r="G12" s="25"/>
      <c r="H12" s="24"/>
      <c r="I12" s="25"/>
      <c r="J12" s="24"/>
      <c r="K12" s="25"/>
      <c r="L12" s="24"/>
      <c r="M12" s="25"/>
      <c r="N12" s="24"/>
      <c r="O12" s="25"/>
    </row>
    <row r="13" spans="2:15" ht="36" customHeight="1" x14ac:dyDescent="0.45">
      <c r="B13" s="5">
        <f>N11+1</f>
        <v>43765</v>
      </c>
      <c r="C13" s="6" t="str">
        <f>IFERROR(VLOOKUP(TEXT(B13,"m/d"),休日と年度!$A$2:$B$95,2,FALSE),"")</f>
        <v/>
      </c>
      <c r="D13" s="5">
        <f>B13+1</f>
        <v>43766</v>
      </c>
      <c r="E13" s="6" t="str">
        <f>IFERROR(VLOOKUP(TEXT(D13,"m/d"),休日と年度!$A$2:$B$95,2,FALSE),"")</f>
        <v/>
      </c>
      <c r="F13" s="5">
        <f>D13+1</f>
        <v>43767</v>
      </c>
      <c r="G13" s="6" t="str">
        <f>IFERROR(VLOOKUP(TEXT(F13,"m/d"),休日と年度!$A$2:$B$95,2,FALSE),"")</f>
        <v/>
      </c>
      <c r="H13" s="5">
        <f>F13+1</f>
        <v>43768</v>
      </c>
      <c r="I13" s="6" t="str">
        <f>IFERROR(VLOOKUP(TEXT(H13,"m/d"),休日と年度!$A$2:$B$95,2,FALSE),"")</f>
        <v/>
      </c>
      <c r="J13" s="5">
        <f>H13+1</f>
        <v>43769</v>
      </c>
      <c r="K13" s="6" t="str">
        <f>IFERROR(VLOOKUP(TEXT(J13,"m/d"),休日と年度!$A$2:$B$95,2,FALSE),"")</f>
        <v/>
      </c>
      <c r="L13" s="5">
        <f t="shared" si="1"/>
        <v>43770</v>
      </c>
      <c r="M13" s="6" t="str">
        <f>IFERROR(VLOOKUP(TEXT(L13,"m/d"),休日と年度!$A$2:$B$95,2,FALSE),"")</f>
        <v/>
      </c>
      <c r="N13" s="5">
        <f>L13+1</f>
        <v>43771</v>
      </c>
      <c r="O13" s="6" t="str">
        <f>IFERROR(VLOOKUP(TEXT(N13,"m/d"),休日と年度!$A$2:$B$95,2,FALSE),"")</f>
        <v/>
      </c>
    </row>
    <row r="14" spans="2:15" ht="144" customHeight="1" x14ac:dyDescent="0.45">
      <c r="B14" s="24"/>
      <c r="C14" s="25"/>
      <c r="D14" s="24"/>
      <c r="E14" s="25"/>
      <c r="F14" s="24"/>
      <c r="G14" s="25"/>
      <c r="H14" s="24"/>
      <c r="I14" s="25"/>
      <c r="J14" s="24"/>
      <c r="K14" s="25"/>
      <c r="L14" s="24"/>
      <c r="M14" s="25"/>
      <c r="N14" s="24"/>
      <c r="O14" s="25"/>
    </row>
  </sheetData>
  <mergeCells count="46">
    <mergeCell ref="N12:O12"/>
    <mergeCell ref="B14:C14"/>
    <mergeCell ref="D14:E14"/>
    <mergeCell ref="F14:G14"/>
    <mergeCell ref="H14:I14"/>
    <mergeCell ref="J14:K14"/>
    <mergeCell ref="L14:M14"/>
    <mergeCell ref="N14:O14"/>
    <mergeCell ref="B12:C12"/>
    <mergeCell ref="D12:E12"/>
    <mergeCell ref="F12:G12"/>
    <mergeCell ref="H12:I12"/>
    <mergeCell ref="J12:K12"/>
    <mergeCell ref="L12:M12"/>
    <mergeCell ref="N8:O8"/>
    <mergeCell ref="B10:C10"/>
    <mergeCell ref="D10:E10"/>
    <mergeCell ref="F10:G10"/>
    <mergeCell ref="H10:I10"/>
    <mergeCell ref="J10:K10"/>
    <mergeCell ref="L10:M10"/>
    <mergeCell ref="N10:O10"/>
    <mergeCell ref="B8:C8"/>
    <mergeCell ref="D8:E8"/>
    <mergeCell ref="F8:G8"/>
    <mergeCell ref="H8:I8"/>
    <mergeCell ref="J8:K8"/>
    <mergeCell ref="L8:M8"/>
    <mergeCell ref="N4:O4"/>
    <mergeCell ref="B6:C6"/>
    <mergeCell ref="D6:E6"/>
    <mergeCell ref="F6:G6"/>
    <mergeCell ref="H6:I6"/>
    <mergeCell ref="J6:K6"/>
    <mergeCell ref="L6:M6"/>
    <mergeCell ref="N6:O6"/>
    <mergeCell ref="B2:E2"/>
    <mergeCell ref="L2:O2"/>
    <mergeCell ref="B3:C3"/>
    <mergeCell ref="F3:G3"/>
    <mergeCell ref="B4:C4"/>
    <mergeCell ref="D4:E4"/>
    <mergeCell ref="F4:G4"/>
    <mergeCell ref="H4:I4"/>
    <mergeCell ref="J4:K4"/>
    <mergeCell ref="L4:M4"/>
  </mergeCells>
  <phoneticPr fontId="1"/>
  <conditionalFormatting sqref="B5:O14">
    <cfRule type="expression" dxfId="14" priority="1">
      <formula>AND(MONTH(B5) &lt;&gt; $F$3,OR(B$4="日",C5&lt;&gt;""))</formula>
    </cfRule>
    <cfRule type="expression" dxfId="13" priority="2">
      <formula>AND(MONTH(B5) &lt;&gt; $F$3,B$4="土")</formula>
    </cfRule>
    <cfRule type="expression" dxfId="12" priority="3">
      <formula>MONTH(B5) &lt;&gt; $F$3</formula>
    </cfRule>
    <cfRule type="expression" dxfId="11" priority="4">
      <formula>OR(B$4="日",C5&lt;&gt;"")</formula>
    </cfRule>
    <cfRule type="expression" dxfId="10" priority="5">
      <formula>B$4="土"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A5A33-E27B-424B-9EF0-7C7C01E3C002}">
  <dimension ref="B2:O14"/>
  <sheetViews>
    <sheetView showGridLines="0" zoomScale="40" zoomScaleNormal="40" workbookViewId="0"/>
  </sheetViews>
  <sheetFormatPr defaultRowHeight="17.399999999999999" x14ac:dyDescent="0.45"/>
  <cols>
    <col min="1" max="1" width="8.796875" style="2"/>
    <col min="2" max="2" width="10" style="2" customWidth="1"/>
    <col min="3" max="3" width="20.09765625" style="2" customWidth="1"/>
    <col min="4" max="4" width="10" style="2" customWidth="1"/>
    <col min="5" max="5" width="20.09765625" style="2" customWidth="1"/>
    <col min="6" max="6" width="10" style="2" customWidth="1"/>
    <col min="7" max="7" width="20.09765625" style="2" customWidth="1"/>
    <col min="8" max="8" width="10" style="2" customWidth="1"/>
    <col min="9" max="9" width="20.09765625" style="2" customWidth="1"/>
    <col min="10" max="10" width="10" style="2" customWidth="1"/>
    <col min="11" max="11" width="20.09765625" style="2" customWidth="1"/>
    <col min="12" max="12" width="10" style="2" customWidth="1"/>
    <col min="13" max="13" width="20.09765625" style="2" customWidth="1"/>
    <col min="14" max="14" width="10" style="2" customWidth="1"/>
    <col min="15" max="15" width="20.09765625" style="2" customWidth="1"/>
    <col min="16" max="16384" width="8.796875" style="2"/>
  </cols>
  <sheetData>
    <row r="2" spans="2:15" ht="90" customHeight="1" x14ac:dyDescent="0.45">
      <c r="B2" s="17" t="str">
        <f>B3 &amp; " 年"</f>
        <v>2019 年</v>
      </c>
      <c r="C2" s="17"/>
      <c r="D2" s="17"/>
      <c r="E2" s="17"/>
      <c r="L2" s="18" t="str">
        <f>F3 &amp; "  月"</f>
        <v>11  月</v>
      </c>
      <c r="M2" s="18"/>
      <c r="N2" s="18"/>
      <c r="O2" s="18"/>
    </row>
    <row r="3" spans="2:15" ht="31.2" hidden="1" customHeight="1" x14ac:dyDescent="0.45">
      <c r="B3" s="19">
        <f>休日と年度!D2</f>
        <v>2019</v>
      </c>
      <c r="C3" s="19"/>
      <c r="D3" s="7"/>
      <c r="E3" s="7"/>
      <c r="F3" s="19">
        <v>11</v>
      </c>
      <c r="G3" s="19"/>
      <c r="H3" s="7"/>
      <c r="I3" s="10"/>
      <c r="J3" s="1"/>
      <c r="K3" s="1"/>
      <c r="L3" s="1"/>
      <c r="M3" s="1"/>
      <c r="N3" s="1"/>
      <c r="O3" s="1"/>
    </row>
    <row r="4" spans="2:15" ht="42" customHeight="1" x14ac:dyDescent="0.45">
      <c r="B4" s="20" t="str">
        <f>TEXT(1,"AAA")</f>
        <v>日</v>
      </c>
      <c r="C4" s="21"/>
      <c r="D4" s="22" t="str">
        <f>TEXT(2,"AAA")</f>
        <v>月</v>
      </c>
      <c r="E4" s="23"/>
      <c r="F4" s="22" t="str">
        <f>TEXT(3,"AAA")</f>
        <v>火</v>
      </c>
      <c r="G4" s="23"/>
      <c r="H4" s="22" t="str">
        <f>TEXT(4,"AAA")</f>
        <v>水</v>
      </c>
      <c r="I4" s="23"/>
      <c r="J4" s="22" t="str">
        <f>TEXT(5,"AAA")</f>
        <v>木</v>
      </c>
      <c r="K4" s="23"/>
      <c r="L4" s="22" t="str">
        <f>TEXT(6,"AAA")</f>
        <v>金</v>
      </c>
      <c r="M4" s="23"/>
      <c r="N4" s="15" t="str">
        <f>TEXT(7,"AAA")</f>
        <v>土</v>
      </c>
      <c r="O4" s="16"/>
    </row>
    <row r="5" spans="2:15" ht="36" customHeight="1" x14ac:dyDescent="0.45">
      <c r="B5" s="5">
        <f>DATE($B$3,$F$3,1)-WEEKDAY(DATE($B$3,$F$3,1))+1</f>
        <v>43765</v>
      </c>
      <c r="C5" s="6" t="str">
        <f>IFERROR(VLOOKUP(TEXT(B5,"m/d"),休日と年度!$A$2:$B$95,2,FALSE),"")</f>
        <v/>
      </c>
      <c r="D5" s="5">
        <f>B5+1</f>
        <v>43766</v>
      </c>
      <c r="E5" s="6" t="str">
        <f>IFERROR(VLOOKUP(TEXT(D5,"m/d"),休日と年度!$A$2:$B$95,2,FALSE),"")</f>
        <v/>
      </c>
      <c r="F5" s="5">
        <f>D5+1</f>
        <v>43767</v>
      </c>
      <c r="G5" s="6" t="str">
        <f>IFERROR(VLOOKUP(TEXT(F5,"m/d"),休日と年度!$A$2:$B$95,2,FALSE),"")</f>
        <v/>
      </c>
      <c r="H5" s="5">
        <f>F5+1</f>
        <v>43768</v>
      </c>
      <c r="I5" s="6" t="str">
        <f>IFERROR(VLOOKUP(TEXT(H5,"m/d"),休日と年度!$A$2:$B$95,2,FALSE),"")</f>
        <v/>
      </c>
      <c r="J5" s="5">
        <f>H5+1</f>
        <v>43769</v>
      </c>
      <c r="K5" s="6" t="str">
        <f>IFERROR(VLOOKUP(TEXT(J5,"m/d"),休日と年度!$A$2:$B$95,2,FALSE),"")</f>
        <v/>
      </c>
      <c r="L5" s="5">
        <f t="shared" ref="L5" si="0">J5+1</f>
        <v>43770</v>
      </c>
      <c r="M5" s="6" t="str">
        <f>IFERROR(VLOOKUP(TEXT(L5,"m/d"),休日と年度!$A$2:$B$95,2,FALSE),"")</f>
        <v/>
      </c>
      <c r="N5" s="5">
        <f>L5+1</f>
        <v>43771</v>
      </c>
      <c r="O5" s="6" t="str">
        <f>IFERROR(VLOOKUP(TEXT(N5,"m/d"),休日と年度!$A$2:$B$95,2,FALSE),"")</f>
        <v/>
      </c>
    </row>
    <row r="6" spans="2:15" ht="144" customHeight="1" x14ac:dyDescent="0.45">
      <c r="B6" s="24"/>
      <c r="C6" s="25"/>
      <c r="D6" s="24"/>
      <c r="E6" s="25"/>
      <c r="F6" s="24"/>
      <c r="G6" s="25"/>
      <c r="H6" s="24"/>
      <c r="I6" s="25"/>
      <c r="J6" s="24"/>
      <c r="K6" s="25"/>
      <c r="L6" s="24"/>
      <c r="M6" s="25"/>
      <c r="N6" s="24"/>
      <c r="O6" s="25"/>
    </row>
    <row r="7" spans="2:15" ht="36" customHeight="1" x14ac:dyDescent="0.45">
      <c r="B7" s="5">
        <f>N5+1</f>
        <v>43772</v>
      </c>
      <c r="C7" s="6" t="str">
        <f>IFERROR(VLOOKUP(TEXT(B7,"m/d"),休日と年度!$A$2:$B$95,2,FALSE),"")</f>
        <v>文化の日</v>
      </c>
      <c r="D7" s="5">
        <f>B7+1</f>
        <v>43773</v>
      </c>
      <c r="E7" s="6" t="str">
        <f>IFERROR(VLOOKUP(TEXT(D7,"m/d"),休日と年度!$A$2:$B$95,2,FALSE),"")</f>
        <v>振替休日</v>
      </c>
      <c r="F7" s="5">
        <f>D7+1</f>
        <v>43774</v>
      </c>
      <c r="G7" s="6" t="str">
        <f>IFERROR(VLOOKUP(TEXT(F7,"m/d"),休日と年度!$A$2:$B$95,2,FALSE),"")</f>
        <v/>
      </c>
      <c r="H7" s="5">
        <f>F7+1</f>
        <v>43775</v>
      </c>
      <c r="I7" s="6" t="str">
        <f>IFERROR(VLOOKUP(TEXT(H7,"m/d"),休日と年度!$A$2:$B$95,2,FALSE),"")</f>
        <v/>
      </c>
      <c r="J7" s="5">
        <f>H7+1</f>
        <v>43776</v>
      </c>
      <c r="K7" s="6" t="str">
        <f>IFERROR(VLOOKUP(TEXT(J7,"m/d"),休日と年度!$A$2:$B$95,2,FALSE),"")</f>
        <v/>
      </c>
      <c r="L7" s="5">
        <f t="shared" ref="L7:L13" si="1">J7+1</f>
        <v>43777</v>
      </c>
      <c r="M7" s="6" t="str">
        <f>IFERROR(VLOOKUP(TEXT(L7,"m/d"),休日と年度!$A$2:$B$95,2,FALSE),"")</f>
        <v/>
      </c>
      <c r="N7" s="5">
        <f>L7+1</f>
        <v>43778</v>
      </c>
      <c r="O7" s="6" t="str">
        <f>IFERROR(VLOOKUP(TEXT(N7,"m/d"),休日と年度!$A$2:$B$95,2,FALSE),"")</f>
        <v/>
      </c>
    </row>
    <row r="8" spans="2:15" ht="144" customHeight="1" x14ac:dyDescent="0.45">
      <c r="B8" s="24"/>
      <c r="C8" s="25"/>
      <c r="D8" s="24"/>
      <c r="E8" s="25"/>
      <c r="F8" s="24"/>
      <c r="G8" s="25"/>
      <c r="H8" s="24"/>
      <c r="I8" s="25"/>
      <c r="J8" s="24"/>
      <c r="K8" s="25"/>
      <c r="L8" s="24"/>
      <c r="M8" s="25"/>
      <c r="N8" s="24"/>
      <c r="O8" s="25"/>
    </row>
    <row r="9" spans="2:15" ht="36" customHeight="1" x14ac:dyDescent="0.45">
      <c r="B9" s="5">
        <f>N7+1</f>
        <v>43779</v>
      </c>
      <c r="C9" s="6" t="str">
        <f>IFERROR(VLOOKUP(TEXT(B9,"m/d"),休日と年度!$A$2:$B$95,2,FALSE),"")</f>
        <v/>
      </c>
      <c r="D9" s="5">
        <f>B9+1</f>
        <v>43780</v>
      </c>
      <c r="E9" s="6" t="str">
        <f>IFERROR(VLOOKUP(TEXT(D9,"m/d"),休日と年度!$A$2:$B$95,2,FALSE),"")</f>
        <v/>
      </c>
      <c r="F9" s="5">
        <f>D9+1</f>
        <v>43781</v>
      </c>
      <c r="G9" s="6" t="str">
        <f>IFERROR(VLOOKUP(TEXT(F9,"m/d"),休日と年度!$A$2:$B$95,2,FALSE),"")</f>
        <v/>
      </c>
      <c r="H9" s="5">
        <f>F9+1</f>
        <v>43782</v>
      </c>
      <c r="I9" s="6" t="str">
        <f>IFERROR(VLOOKUP(TEXT(H9,"m/d"),休日と年度!$A$2:$B$95,2,FALSE),"")</f>
        <v/>
      </c>
      <c r="J9" s="5">
        <f>H9+1</f>
        <v>43783</v>
      </c>
      <c r="K9" s="6" t="str">
        <f>IFERROR(VLOOKUP(TEXT(J9,"m/d"),休日と年度!$A$2:$B$95,2,FALSE),"")</f>
        <v/>
      </c>
      <c r="L9" s="5">
        <f t="shared" si="1"/>
        <v>43784</v>
      </c>
      <c r="M9" s="6" t="str">
        <f>IFERROR(VLOOKUP(TEXT(L9,"m/d"),休日と年度!$A$2:$B$95,2,FALSE),"")</f>
        <v/>
      </c>
      <c r="N9" s="5">
        <f>L9+1</f>
        <v>43785</v>
      </c>
      <c r="O9" s="6" t="str">
        <f>IFERROR(VLOOKUP(TEXT(N9,"m/d"),休日と年度!$A$2:$B$95,2,FALSE),"")</f>
        <v/>
      </c>
    </row>
    <row r="10" spans="2:15" ht="144" customHeight="1" x14ac:dyDescent="0.45">
      <c r="B10" s="24"/>
      <c r="C10" s="25"/>
      <c r="D10" s="24"/>
      <c r="E10" s="25"/>
      <c r="F10" s="24"/>
      <c r="G10" s="25"/>
      <c r="H10" s="24"/>
      <c r="I10" s="25"/>
      <c r="J10" s="24"/>
      <c r="K10" s="25"/>
      <c r="L10" s="24"/>
      <c r="M10" s="25"/>
      <c r="N10" s="24"/>
      <c r="O10" s="25"/>
    </row>
    <row r="11" spans="2:15" ht="36" customHeight="1" x14ac:dyDescent="0.45">
      <c r="B11" s="5">
        <f>N9+1</f>
        <v>43786</v>
      </c>
      <c r="C11" s="6" t="str">
        <f>IFERROR(VLOOKUP(TEXT(B11,"m/d"),休日と年度!$A$2:$B$95,2,FALSE),"")</f>
        <v/>
      </c>
      <c r="D11" s="5">
        <f>B11+1</f>
        <v>43787</v>
      </c>
      <c r="E11" s="6" t="str">
        <f>IFERROR(VLOOKUP(TEXT(D11,"m/d"),休日と年度!$A$2:$B$95,2,FALSE),"")</f>
        <v/>
      </c>
      <c r="F11" s="5">
        <f>D11+1</f>
        <v>43788</v>
      </c>
      <c r="G11" s="6" t="str">
        <f>IFERROR(VLOOKUP(TEXT(F11,"m/d"),休日と年度!$A$2:$B$95,2,FALSE),"")</f>
        <v/>
      </c>
      <c r="H11" s="5">
        <f>F11+1</f>
        <v>43789</v>
      </c>
      <c r="I11" s="6" t="str">
        <f>IFERROR(VLOOKUP(TEXT(H11,"m/d"),休日と年度!$A$2:$B$95,2,FALSE),"")</f>
        <v/>
      </c>
      <c r="J11" s="5">
        <f>H11+1</f>
        <v>43790</v>
      </c>
      <c r="K11" s="6" t="str">
        <f>IFERROR(VLOOKUP(TEXT(J11,"m/d"),休日と年度!$A$2:$B$95,2,FALSE),"")</f>
        <v/>
      </c>
      <c r="L11" s="5">
        <f t="shared" si="1"/>
        <v>43791</v>
      </c>
      <c r="M11" s="6" t="str">
        <f>IFERROR(VLOOKUP(TEXT(L11,"m/d"),休日と年度!$A$2:$B$95,2,FALSE),"")</f>
        <v/>
      </c>
      <c r="N11" s="5">
        <f>L11+1</f>
        <v>43792</v>
      </c>
      <c r="O11" s="6" t="str">
        <f>IFERROR(VLOOKUP(TEXT(N11,"m/d"),休日と年度!$A$2:$B$95,2,FALSE),"")</f>
        <v>勤労感謝の日</v>
      </c>
    </row>
    <row r="12" spans="2:15" ht="144" customHeight="1" x14ac:dyDescent="0.45">
      <c r="B12" s="24"/>
      <c r="C12" s="25"/>
      <c r="D12" s="24"/>
      <c r="E12" s="25"/>
      <c r="F12" s="24"/>
      <c r="G12" s="25"/>
      <c r="H12" s="24"/>
      <c r="I12" s="25"/>
      <c r="J12" s="24"/>
      <c r="K12" s="25"/>
      <c r="L12" s="24"/>
      <c r="M12" s="25"/>
      <c r="N12" s="24"/>
      <c r="O12" s="25"/>
    </row>
    <row r="13" spans="2:15" ht="36" customHeight="1" x14ac:dyDescent="0.45">
      <c r="B13" s="5">
        <f>N11+1</f>
        <v>43793</v>
      </c>
      <c r="C13" s="6" t="str">
        <f>IFERROR(VLOOKUP(TEXT(B13,"m/d"),休日と年度!$A$2:$B$95,2,FALSE),"")</f>
        <v/>
      </c>
      <c r="D13" s="5">
        <f>B13+1</f>
        <v>43794</v>
      </c>
      <c r="E13" s="6" t="str">
        <f>IFERROR(VLOOKUP(TEXT(D13,"m/d"),休日と年度!$A$2:$B$95,2,FALSE),"")</f>
        <v/>
      </c>
      <c r="F13" s="5">
        <f>D13+1</f>
        <v>43795</v>
      </c>
      <c r="G13" s="6" t="str">
        <f>IFERROR(VLOOKUP(TEXT(F13,"m/d"),休日と年度!$A$2:$B$95,2,FALSE),"")</f>
        <v/>
      </c>
      <c r="H13" s="5">
        <f>F13+1</f>
        <v>43796</v>
      </c>
      <c r="I13" s="6" t="str">
        <f>IFERROR(VLOOKUP(TEXT(H13,"m/d"),休日と年度!$A$2:$B$95,2,FALSE),"")</f>
        <v/>
      </c>
      <c r="J13" s="5">
        <f>H13+1</f>
        <v>43797</v>
      </c>
      <c r="K13" s="6" t="str">
        <f>IFERROR(VLOOKUP(TEXT(J13,"m/d"),休日と年度!$A$2:$B$95,2,FALSE),"")</f>
        <v/>
      </c>
      <c r="L13" s="5">
        <f t="shared" si="1"/>
        <v>43798</v>
      </c>
      <c r="M13" s="6" t="str">
        <f>IFERROR(VLOOKUP(TEXT(L13,"m/d"),休日と年度!$A$2:$B$95,2,FALSE),"")</f>
        <v/>
      </c>
      <c r="N13" s="5">
        <f>L13+1</f>
        <v>43799</v>
      </c>
      <c r="O13" s="6" t="str">
        <f>IFERROR(VLOOKUP(TEXT(N13,"m/d"),休日と年度!$A$2:$B$95,2,FALSE),"")</f>
        <v/>
      </c>
    </row>
    <row r="14" spans="2:15" ht="144" customHeight="1" x14ac:dyDescent="0.45">
      <c r="B14" s="24"/>
      <c r="C14" s="25"/>
      <c r="D14" s="24"/>
      <c r="E14" s="25"/>
      <c r="F14" s="24"/>
      <c r="G14" s="25"/>
      <c r="H14" s="24"/>
      <c r="I14" s="25"/>
      <c r="J14" s="24"/>
      <c r="K14" s="25"/>
      <c r="L14" s="24"/>
      <c r="M14" s="25"/>
      <c r="N14" s="24"/>
      <c r="O14" s="25"/>
    </row>
  </sheetData>
  <mergeCells count="46">
    <mergeCell ref="N12:O12"/>
    <mergeCell ref="B14:C14"/>
    <mergeCell ref="D14:E14"/>
    <mergeCell ref="F14:G14"/>
    <mergeCell ref="H14:I14"/>
    <mergeCell ref="J14:K14"/>
    <mergeCell ref="L14:M14"/>
    <mergeCell ref="N14:O14"/>
    <mergeCell ref="B12:C12"/>
    <mergeCell ref="D12:E12"/>
    <mergeCell ref="F12:G12"/>
    <mergeCell ref="H12:I12"/>
    <mergeCell ref="J12:K12"/>
    <mergeCell ref="L12:M12"/>
    <mergeCell ref="N8:O8"/>
    <mergeCell ref="B10:C10"/>
    <mergeCell ref="D10:E10"/>
    <mergeCell ref="F10:G10"/>
    <mergeCell ref="H10:I10"/>
    <mergeCell ref="J10:K10"/>
    <mergeCell ref="L10:M10"/>
    <mergeCell ref="N10:O10"/>
    <mergeCell ref="B8:C8"/>
    <mergeCell ref="D8:E8"/>
    <mergeCell ref="F8:G8"/>
    <mergeCell ref="H8:I8"/>
    <mergeCell ref="J8:K8"/>
    <mergeCell ref="L8:M8"/>
    <mergeCell ref="N4:O4"/>
    <mergeCell ref="B6:C6"/>
    <mergeCell ref="D6:E6"/>
    <mergeCell ref="F6:G6"/>
    <mergeCell ref="H6:I6"/>
    <mergeCell ref="J6:K6"/>
    <mergeCell ref="L6:M6"/>
    <mergeCell ref="N6:O6"/>
    <mergeCell ref="B2:E2"/>
    <mergeCell ref="L2:O2"/>
    <mergeCell ref="B3:C3"/>
    <mergeCell ref="F3:G3"/>
    <mergeCell ref="B4:C4"/>
    <mergeCell ref="D4:E4"/>
    <mergeCell ref="F4:G4"/>
    <mergeCell ref="H4:I4"/>
    <mergeCell ref="J4:K4"/>
    <mergeCell ref="L4:M4"/>
  </mergeCells>
  <phoneticPr fontId="1"/>
  <conditionalFormatting sqref="B5:O14">
    <cfRule type="expression" dxfId="9" priority="1">
      <formula>AND(MONTH(B5) &lt;&gt; $F$3,OR(B$4="日",C5&lt;&gt;""))</formula>
    </cfRule>
    <cfRule type="expression" dxfId="8" priority="2">
      <formula>AND(MONTH(B5) &lt;&gt; $F$3,B$4="土")</formula>
    </cfRule>
    <cfRule type="expression" dxfId="7" priority="3">
      <formula>MONTH(B5) &lt;&gt; $F$3</formula>
    </cfRule>
    <cfRule type="expression" dxfId="6" priority="4">
      <formula>OR(B$4="日",C5&lt;&gt;"")</formula>
    </cfRule>
    <cfRule type="expression" dxfId="5" priority="5">
      <formula>B$4="土"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24474-9B87-4AF6-A028-1E17F7979326}">
  <dimension ref="B2:O14"/>
  <sheetViews>
    <sheetView showGridLines="0" zoomScale="40" zoomScaleNormal="40" workbookViewId="0"/>
  </sheetViews>
  <sheetFormatPr defaultRowHeight="17.399999999999999" x14ac:dyDescent="0.45"/>
  <cols>
    <col min="1" max="1" width="8.796875" style="2"/>
    <col min="2" max="2" width="10" style="2" customWidth="1"/>
    <col min="3" max="3" width="20.09765625" style="2" customWidth="1"/>
    <col min="4" max="4" width="10" style="2" customWidth="1"/>
    <col min="5" max="5" width="20.09765625" style="2" customWidth="1"/>
    <col min="6" max="6" width="10" style="2" customWidth="1"/>
    <col min="7" max="7" width="20.09765625" style="2" customWidth="1"/>
    <col min="8" max="8" width="10" style="2" customWidth="1"/>
    <col min="9" max="9" width="20.09765625" style="2" customWidth="1"/>
    <col min="10" max="10" width="10" style="2" customWidth="1"/>
    <col min="11" max="11" width="20.09765625" style="2" customWidth="1"/>
    <col min="12" max="12" width="10" style="2" customWidth="1"/>
    <col min="13" max="13" width="20.09765625" style="2" customWidth="1"/>
    <col min="14" max="14" width="10" style="2" customWidth="1"/>
    <col min="15" max="15" width="20.09765625" style="2" customWidth="1"/>
    <col min="16" max="16384" width="8.796875" style="2"/>
  </cols>
  <sheetData>
    <row r="2" spans="2:15" ht="90" customHeight="1" x14ac:dyDescent="0.45">
      <c r="B2" s="17" t="str">
        <f>B3 &amp; " 年"</f>
        <v>2019 年</v>
      </c>
      <c r="C2" s="17"/>
      <c r="D2" s="17"/>
      <c r="E2" s="17"/>
      <c r="L2" s="18" t="str">
        <f>F3 &amp; "  月"</f>
        <v>12  月</v>
      </c>
      <c r="M2" s="18"/>
      <c r="N2" s="18"/>
      <c r="O2" s="18"/>
    </row>
    <row r="3" spans="2:15" ht="31.2" hidden="1" customHeight="1" x14ac:dyDescent="0.45">
      <c r="B3" s="19">
        <f>休日と年度!D2</f>
        <v>2019</v>
      </c>
      <c r="C3" s="19"/>
      <c r="D3" s="7"/>
      <c r="E3" s="7"/>
      <c r="F3" s="19">
        <v>12</v>
      </c>
      <c r="G3" s="19"/>
      <c r="H3" s="7"/>
      <c r="I3" s="10"/>
      <c r="J3" s="1"/>
      <c r="K3" s="1"/>
      <c r="L3" s="1"/>
      <c r="M3" s="1"/>
      <c r="N3" s="1"/>
      <c r="O3" s="1"/>
    </row>
    <row r="4" spans="2:15" ht="42" customHeight="1" x14ac:dyDescent="0.45">
      <c r="B4" s="20" t="str">
        <f>TEXT(1,"AAA")</f>
        <v>日</v>
      </c>
      <c r="C4" s="21"/>
      <c r="D4" s="22" t="str">
        <f>TEXT(2,"AAA")</f>
        <v>月</v>
      </c>
      <c r="E4" s="23"/>
      <c r="F4" s="22" t="str">
        <f>TEXT(3,"AAA")</f>
        <v>火</v>
      </c>
      <c r="G4" s="23"/>
      <c r="H4" s="22" t="str">
        <f>TEXT(4,"AAA")</f>
        <v>水</v>
      </c>
      <c r="I4" s="23"/>
      <c r="J4" s="22" t="str">
        <f>TEXT(5,"AAA")</f>
        <v>木</v>
      </c>
      <c r="K4" s="23"/>
      <c r="L4" s="22" t="str">
        <f>TEXT(6,"AAA")</f>
        <v>金</v>
      </c>
      <c r="M4" s="23"/>
      <c r="N4" s="15" t="str">
        <f>TEXT(7,"AAA")</f>
        <v>土</v>
      </c>
      <c r="O4" s="16"/>
    </row>
    <row r="5" spans="2:15" ht="36" customHeight="1" x14ac:dyDescent="0.45">
      <c r="B5" s="5">
        <f>DATE($B$3,$F$3,1)-WEEKDAY(DATE($B$3,$F$3,1))+1</f>
        <v>43800</v>
      </c>
      <c r="C5" s="6" t="str">
        <f>IFERROR(VLOOKUP(TEXT(B5,"m/d"),休日と年度!$A$2:$B$95,2,FALSE),"")</f>
        <v/>
      </c>
      <c r="D5" s="5">
        <f>B5+1</f>
        <v>43801</v>
      </c>
      <c r="E5" s="6" t="str">
        <f>IFERROR(VLOOKUP(TEXT(D5,"m/d"),休日と年度!$A$2:$B$95,2,FALSE),"")</f>
        <v/>
      </c>
      <c r="F5" s="5">
        <f>D5+1</f>
        <v>43802</v>
      </c>
      <c r="G5" s="6" t="str">
        <f>IFERROR(VLOOKUP(TEXT(F5,"m/d"),休日と年度!$A$2:$B$95,2,FALSE),"")</f>
        <v/>
      </c>
      <c r="H5" s="5">
        <f>F5+1</f>
        <v>43803</v>
      </c>
      <c r="I5" s="6" t="str">
        <f>IFERROR(VLOOKUP(TEXT(H5,"m/d"),休日と年度!$A$2:$B$95,2,FALSE),"")</f>
        <v/>
      </c>
      <c r="J5" s="5">
        <f>H5+1</f>
        <v>43804</v>
      </c>
      <c r="K5" s="6" t="str">
        <f>IFERROR(VLOOKUP(TEXT(J5,"m/d"),休日と年度!$A$2:$B$95,2,FALSE),"")</f>
        <v/>
      </c>
      <c r="L5" s="5">
        <f t="shared" ref="L5" si="0">J5+1</f>
        <v>43805</v>
      </c>
      <c r="M5" s="6" t="str">
        <f>IFERROR(VLOOKUP(TEXT(L5,"m/d"),休日と年度!$A$2:$B$95,2,FALSE),"")</f>
        <v/>
      </c>
      <c r="N5" s="5">
        <f>L5+1</f>
        <v>43806</v>
      </c>
      <c r="O5" s="6" t="str">
        <f>IFERROR(VLOOKUP(TEXT(N5,"m/d"),休日と年度!$A$2:$B$95,2,FALSE),"")</f>
        <v/>
      </c>
    </row>
    <row r="6" spans="2:15" ht="144" customHeight="1" x14ac:dyDescent="0.45">
      <c r="B6" s="24"/>
      <c r="C6" s="25"/>
      <c r="D6" s="24"/>
      <c r="E6" s="25"/>
      <c r="F6" s="24"/>
      <c r="G6" s="25"/>
      <c r="H6" s="24"/>
      <c r="I6" s="25"/>
      <c r="J6" s="24"/>
      <c r="K6" s="25"/>
      <c r="L6" s="24"/>
      <c r="M6" s="25"/>
      <c r="N6" s="24"/>
      <c r="O6" s="25"/>
    </row>
    <row r="7" spans="2:15" ht="36" customHeight="1" x14ac:dyDescent="0.45">
      <c r="B7" s="5">
        <f>N5+1</f>
        <v>43807</v>
      </c>
      <c r="C7" s="6" t="str">
        <f>IFERROR(VLOOKUP(TEXT(B7,"m/d"),休日と年度!$A$2:$B$95,2,FALSE),"")</f>
        <v/>
      </c>
      <c r="D7" s="5">
        <f>B7+1</f>
        <v>43808</v>
      </c>
      <c r="E7" s="6" t="str">
        <f>IFERROR(VLOOKUP(TEXT(D7,"m/d"),休日と年度!$A$2:$B$95,2,FALSE),"")</f>
        <v/>
      </c>
      <c r="F7" s="5">
        <f>D7+1</f>
        <v>43809</v>
      </c>
      <c r="G7" s="6" t="str">
        <f>IFERROR(VLOOKUP(TEXT(F7,"m/d"),休日と年度!$A$2:$B$95,2,FALSE),"")</f>
        <v/>
      </c>
      <c r="H7" s="5">
        <f>F7+1</f>
        <v>43810</v>
      </c>
      <c r="I7" s="6" t="str">
        <f>IFERROR(VLOOKUP(TEXT(H7,"m/d"),休日と年度!$A$2:$B$95,2,FALSE),"")</f>
        <v/>
      </c>
      <c r="J7" s="5">
        <f>H7+1</f>
        <v>43811</v>
      </c>
      <c r="K7" s="6" t="str">
        <f>IFERROR(VLOOKUP(TEXT(J7,"m/d"),休日と年度!$A$2:$B$95,2,FALSE),"")</f>
        <v/>
      </c>
      <c r="L7" s="5">
        <f t="shared" ref="L7:L13" si="1">J7+1</f>
        <v>43812</v>
      </c>
      <c r="M7" s="6" t="str">
        <f>IFERROR(VLOOKUP(TEXT(L7,"m/d"),休日と年度!$A$2:$B$95,2,FALSE),"")</f>
        <v/>
      </c>
      <c r="N7" s="5">
        <f>L7+1</f>
        <v>43813</v>
      </c>
      <c r="O7" s="6" t="str">
        <f>IFERROR(VLOOKUP(TEXT(N7,"m/d"),休日と年度!$A$2:$B$95,2,FALSE),"")</f>
        <v/>
      </c>
    </row>
    <row r="8" spans="2:15" ht="144" customHeight="1" x14ac:dyDescent="0.45">
      <c r="B8" s="24"/>
      <c r="C8" s="25"/>
      <c r="D8" s="24"/>
      <c r="E8" s="25"/>
      <c r="F8" s="24"/>
      <c r="G8" s="25"/>
      <c r="H8" s="24"/>
      <c r="I8" s="25"/>
      <c r="J8" s="24"/>
      <c r="K8" s="25"/>
      <c r="L8" s="24"/>
      <c r="M8" s="25"/>
      <c r="N8" s="24"/>
      <c r="O8" s="25"/>
    </row>
    <row r="9" spans="2:15" ht="36" customHeight="1" x14ac:dyDescent="0.45">
      <c r="B9" s="5">
        <f>N7+1</f>
        <v>43814</v>
      </c>
      <c r="C9" s="6" t="str">
        <f>IFERROR(VLOOKUP(TEXT(B9,"m/d"),休日と年度!$A$2:$B$95,2,FALSE),"")</f>
        <v/>
      </c>
      <c r="D9" s="5">
        <f>B9+1</f>
        <v>43815</v>
      </c>
      <c r="E9" s="6" t="str">
        <f>IFERROR(VLOOKUP(TEXT(D9,"m/d"),休日と年度!$A$2:$B$95,2,FALSE),"")</f>
        <v/>
      </c>
      <c r="F9" s="5">
        <f>D9+1</f>
        <v>43816</v>
      </c>
      <c r="G9" s="6" t="str">
        <f>IFERROR(VLOOKUP(TEXT(F9,"m/d"),休日と年度!$A$2:$B$95,2,FALSE),"")</f>
        <v/>
      </c>
      <c r="H9" s="5">
        <f>F9+1</f>
        <v>43817</v>
      </c>
      <c r="I9" s="6" t="str">
        <f>IFERROR(VLOOKUP(TEXT(H9,"m/d"),休日と年度!$A$2:$B$95,2,FALSE),"")</f>
        <v/>
      </c>
      <c r="J9" s="5">
        <f>H9+1</f>
        <v>43818</v>
      </c>
      <c r="K9" s="6" t="str">
        <f>IFERROR(VLOOKUP(TEXT(J9,"m/d"),休日と年度!$A$2:$B$95,2,FALSE),"")</f>
        <v/>
      </c>
      <c r="L9" s="5">
        <f t="shared" si="1"/>
        <v>43819</v>
      </c>
      <c r="M9" s="6" t="str">
        <f>IFERROR(VLOOKUP(TEXT(L9,"m/d"),休日と年度!$A$2:$B$95,2,FALSE),"")</f>
        <v/>
      </c>
      <c r="N9" s="5">
        <f>L9+1</f>
        <v>43820</v>
      </c>
      <c r="O9" s="6" t="str">
        <f>IFERROR(VLOOKUP(TEXT(N9,"m/d"),休日と年度!$A$2:$B$95,2,FALSE),"")</f>
        <v/>
      </c>
    </row>
    <row r="10" spans="2:15" ht="144" customHeight="1" x14ac:dyDescent="0.45">
      <c r="B10" s="24"/>
      <c r="C10" s="25"/>
      <c r="D10" s="24"/>
      <c r="E10" s="25"/>
      <c r="F10" s="24"/>
      <c r="G10" s="25"/>
      <c r="H10" s="24"/>
      <c r="I10" s="25"/>
      <c r="J10" s="24"/>
      <c r="K10" s="25"/>
      <c r="L10" s="24"/>
      <c r="M10" s="25"/>
      <c r="N10" s="24"/>
      <c r="O10" s="25"/>
    </row>
    <row r="11" spans="2:15" ht="36" customHeight="1" x14ac:dyDescent="0.45">
      <c r="B11" s="5">
        <f>N9+1</f>
        <v>43821</v>
      </c>
      <c r="C11" s="6" t="str">
        <f>IFERROR(VLOOKUP(TEXT(B11,"m/d"),休日と年度!$A$2:$B$95,2,FALSE),"")</f>
        <v/>
      </c>
      <c r="D11" s="5">
        <f>B11+1</f>
        <v>43822</v>
      </c>
      <c r="E11" s="6" t="str">
        <f>IFERROR(VLOOKUP(TEXT(D11,"m/d"),休日と年度!$A$2:$B$95,2,FALSE),"")</f>
        <v>天皇誕生日</v>
      </c>
      <c r="F11" s="5">
        <f>D11+1</f>
        <v>43823</v>
      </c>
      <c r="G11" s="6" t="str">
        <f>IFERROR(VLOOKUP(TEXT(F11,"m/d"),休日と年度!$A$2:$B$95,2,FALSE),"")</f>
        <v/>
      </c>
      <c r="H11" s="5">
        <f>F11+1</f>
        <v>43824</v>
      </c>
      <c r="I11" s="6" t="str">
        <f>IFERROR(VLOOKUP(TEXT(H11,"m/d"),休日と年度!$A$2:$B$95,2,FALSE),"")</f>
        <v/>
      </c>
      <c r="J11" s="5">
        <f>H11+1</f>
        <v>43825</v>
      </c>
      <c r="K11" s="6" t="str">
        <f>IFERROR(VLOOKUP(TEXT(J11,"m/d"),休日と年度!$A$2:$B$95,2,FALSE),"")</f>
        <v/>
      </c>
      <c r="L11" s="5">
        <f t="shared" si="1"/>
        <v>43826</v>
      </c>
      <c r="M11" s="6" t="str">
        <f>IFERROR(VLOOKUP(TEXT(L11,"m/d"),休日と年度!$A$2:$B$95,2,FALSE),"")</f>
        <v/>
      </c>
      <c r="N11" s="5">
        <f>L11+1</f>
        <v>43827</v>
      </c>
      <c r="O11" s="6" t="str">
        <f>IFERROR(VLOOKUP(TEXT(N11,"m/d"),休日と年度!$A$2:$B$95,2,FALSE),"")</f>
        <v/>
      </c>
    </row>
    <row r="12" spans="2:15" ht="144" customHeight="1" x14ac:dyDescent="0.45">
      <c r="B12" s="24"/>
      <c r="C12" s="25"/>
      <c r="D12" s="24"/>
      <c r="E12" s="25"/>
      <c r="F12" s="24"/>
      <c r="G12" s="25"/>
      <c r="H12" s="24"/>
      <c r="I12" s="25"/>
      <c r="J12" s="24"/>
      <c r="K12" s="25"/>
      <c r="L12" s="24"/>
      <c r="M12" s="25"/>
      <c r="N12" s="24"/>
      <c r="O12" s="25"/>
    </row>
    <row r="13" spans="2:15" ht="36" customHeight="1" x14ac:dyDescent="0.45">
      <c r="B13" s="5">
        <f>N11+1</f>
        <v>43828</v>
      </c>
      <c r="C13" s="6" t="str">
        <f>IFERROR(VLOOKUP(TEXT(B13,"m/d"),休日と年度!$A$2:$B$95,2,FALSE),"")</f>
        <v/>
      </c>
      <c r="D13" s="5">
        <f>B13+1</f>
        <v>43829</v>
      </c>
      <c r="E13" s="6" t="str">
        <f>IFERROR(VLOOKUP(TEXT(D13,"m/d"),休日と年度!$A$2:$B$95,2,FALSE),"")</f>
        <v/>
      </c>
      <c r="F13" s="5">
        <f>D13+1</f>
        <v>43830</v>
      </c>
      <c r="G13" s="6" t="str">
        <f>IFERROR(VLOOKUP(TEXT(F13,"m/d"),休日と年度!$A$2:$B$95,2,FALSE),"")</f>
        <v/>
      </c>
      <c r="H13" s="5">
        <f>F13+1</f>
        <v>43831</v>
      </c>
      <c r="I13" s="6" t="str">
        <f>IFERROR(VLOOKUP(TEXT(H13,"m/d"),休日と年度!$A$2:$B$95,2,FALSE),"")</f>
        <v>元日</v>
      </c>
      <c r="J13" s="5">
        <f>H13+1</f>
        <v>43832</v>
      </c>
      <c r="K13" s="6" t="str">
        <f>IFERROR(VLOOKUP(TEXT(J13,"m/d"),休日と年度!$A$2:$B$95,2,FALSE),"")</f>
        <v/>
      </c>
      <c r="L13" s="5">
        <f t="shared" si="1"/>
        <v>43833</v>
      </c>
      <c r="M13" s="6" t="str">
        <f>IFERROR(VLOOKUP(TEXT(L13,"m/d"),休日と年度!$A$2:$B$95,2,FALSE),"")</f>
        <v/>
      </c>
      <c r="N13" s="5">
        <f>L13+1</f>
        <v>43834</v>
      </c>
      <c r="O13" s="6" t="str">
        <f>IFERROR(VLOOKUP(TEXT(N13,"m/d"),休日と年度!$A$2:$B$95,2,FALSE),"")</f>
        <v/>
      </c>
    </row>
    <row r="14" spans="2:15" ht="144" customHeight="1" x14ac:dyDescent="0.45">
      <c r="B14" s="24"/>
      <c r="C14" s="25"/>
      <c r="D14" s="24"/>
      <c r="E14" s="25"/>
      <c r="F14" s="24"/>
      <c r="G14" s="25"/>
      <c r="H14" s="24"/>
      <c r="I14" s="25"/>
      <c r="J14" s="24"/>
      <c r="K14" s="25"/>
      <c r="L14" s="24"/>
      <c r="M14" s="25"/>
      <c r="N14" s="24"/>
      <c r="O14" s="25"/>
    </row>
  </sheetData>
  <mergeCells count="46">
    <mergeCell ref="N12:O12"/>
    <mergeCell ref="B14:C14"/>
    <mergeCell ref="D14:E14"/>
    <mergeCell ref="F14:G14"/>
    <mergeCell ref="H14:I14"/>
    <mergeCell ref="J14:K14"/>
    <mergeCell ref="L14:M14"/>
    <mergeCell ref="N14:O14"/>
    <mergeCell ref="B12:C12"/>
    <mergeCell ref="D12:E12"/>
    <mergeCell ref="F12:G12"/>
    <mergeCell ref="H12:I12"/>
    <mergeCell ref="J12:K12"/>
    <mergeCell ref="L12:M12"/>
    <mergeCell ref="N8:O8"/>
    <mergeCell ref="B10:C10"/>
    <mergeCell ref="D10:E10"/>
    <mergeCell ref="F10:G10"/>
    <mergeCell ref="H10:I10"/>
    <mergeCell ref="J10:K10"/>
    <mergeCell ref="L10:M10"/>
    <mergeCell ref="N10:O10"/>
    <mergeCell ref="B8:C8"/>
    <mergeCell ref="D8:E8"/>
    <mergeCell ref="F8:G8"/>
    <mergeCell ref="H8:I8"/>
    <mergeCell ref="J8:K8"/>
    <mergeCell ref="L8:M8"/>
    <mergeCell ref="N4:O4"/>
    <mergeCell ref="B6:C6"/>
    <mergeCell ref="D6:E6"/>
    <mergeCell ref="F6:G6"/>
    <mergeCell ref="H6:I6"/>
    <mergeCell ref="J6:K6"/>
    <mergeCell ref="L6:M6"/>
    <mergeCell ref="N6:O6"/>
    <mergeCell ref="B2:E2"/>
    <mergeCell ref="L2:O2"/>
    <mergeCell ref="B3:C3"/>
    <mergeCell ref="F3:G3"/>
    <mergeCell ref="B4:C4"/>
    <mergeCell ref="D4:E4"/>
    <mergeCell ref="F4:G4"/>
    <mergeCell ref="H4:I4"/>
    <mergeCell ref="J4:K4"/>
    <mergeCell ref="L4:M4"/>
  </mergeCells>
  <phoneticPr fontId="1"/>
  <conditionalFormatting sqref="B5:O14">
    <cfRule type="expression" dxfId="4" priority="1">
      <formula>AND(MONTH(B5) &lt;&gt; $F$3,OR(B$4="日",C5&lt;&gt;""))</formula>
    </cfRule>
    <cfRule type="expression" dxfId="3" priority="2">
      <formula>AND(MONTH(B5) &lt;&gt; $F$3,B$4="土")</formula>
    </cfRule>
    <cfRule type="expression" dxfId="2" priority="3">
      <formula>MONTH(B5) &lt;&gt; $F$3</formula>
    </cfRule>
    <cfRule type="expression" dxfId="1" priority="4">
      <formula>OR(B$4="日",C5&lt;&gt;"")</formula>
    </cfRule>
    <cfRule type="expression" dxfId="0" priority="5">
      <formula>B$4="土"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0E28A-7598-418C-8C16-9F20D91DF818}">
  <dimension ref="B2:O14"/>
  <sheetViews>
    <sheetView showGridLines="0" tabSelected="1" zoomScale="40" zoomScaleNormal="40" workbookViewId="0"/>
  </sheetViews>
  <sheetFormatPr defaultRowHeight="17.399999999999999" x14ac:dyDescent="0.45"/>
  <cols>
    <col min="1" max="1" width="8.796875" style="2"/>
    <col min="2" max="2" width="10" style="2" customWidth="1"/>
    <col min="3" max="3" width="20.09765625" style="2" customWidth="1"/>
    <col min="4" max="4" width="10" style="2" customWidth="1"/>
    <col min="5" max="5" width="20.09765625" style="2" customWidth="1"/>
    <col min="6" max="6" width="10" style="2" customWidth="1"/>
    <col min="7" max="7" width="20.09765625" style="2" customWidth="1"/>
    <col min="8" max="8" width="10" style="2" customWidth="1"/>
    <col min="9" max="9" width="20.09765625" style="2" customWidth="1"/>
    <col min="10" max="10" width="10" style="2" customWidth="1"/>
    <col min="11" max="11" width="20.09765625" style="2" customWidth="1"/>
    <col min="12" max="12" width="10" style="2" customWidth="1"/>
    <col min="13" max="13" width="20.09765625" style="2" customWidth="1"/>
    <col min="14" max="14" width="10" style="2" customWidth="1"/>
    <col min="15" max="15" width="20.09765625" style="2" customWidth="1"/>
    <col min="16" max="16384" width="8.796875" style="2"/>
  </cols>
  <sheetData>
    <row r="2" spans="2:15" ht="90" customHeight="1" x14ac:dyDescent="0.45">
      <c r="B2" s="17" t="str">
        <f>B3 &amp; " 年"</f>
        <v>2019 年</v>
      </c>
      <c r="C2" s="17"/>
      <c r="D2" s="17"/>
      <c r="E2" s="17"/>
      <c r="L2" s="18" t="str">
        <f>F3 &amp; "  月"</f>
        <v>1  月</v>
      </c>
      <c r="M2" s="18"/>
      <c r="N2" s="18"/>
      <c r="O2" s="18"/>
    </row>
    <row r="3" spans="2:15" ht="31.2" hidden="1" customHeight="1" x14ac:dyDescent="0.45">
      <c r="B3" s="19">
        <f>休日と年度!D2</f>
        <v>2019</v>
      </c>
      <c r="C3" s="19"/>
      <c r="D3" s="7"/>
      <c r="E3" s="7"/>
      <c r="F3" s="19">
        <v>1</v>
      </c>
      <c r="G3" s="19"/>
      <c r="H3" s="7"/>
      <c r="I3" s="10"/>
      <c r="J3" s="1"/>
      <c r="K3" s="1"/>
      <c r="L3" s="1"/>
      <c r="M3" s="1"/>
      <c r="N3" s="1"/>
      <c r="O3" s="1"/>
    </row>
    <row r="4" spans="2:15" ht="42" customHeight="1" x14ac:dyDescent="0.45">
      <c r="B4" s="20" t="str">
        <f>TEXT(1,"AAA")</f>
        <v>日</v>
      </c>
      <c r="C4" s="21"/>
      <c r="D4" s="22" t="str">
        <f>TEXT(2,"AAA")</f>
        <v>月</v>
      </c>
      <c r="E4" s="23"/>
      <c r="F4" s="22" t="str">
        <f>TEXT(3,"AAA")</f>
        <v>火</v>
      </c>
      <c r="G4" s="23"/>
      <c r="H4" s="22" t="str">
        <f>TEXT(4,"AAA")</f>
        <v>水</v>
      </c>
      <c r="I4" s="23"/>
      <c r="J4" s="22" t="str">
        <f>TEXT(5,"AAA")</f>
        <v>木</v>
      </c>
      <c r="K4" s="23"/>
      <c r="L4" s="22" t="str">
        <f>TEXT(6,"AAA")</f>
        <v>金</v>
      </c>
      <c r="M4" s="23"/>
      <c r="N4" s="15" t="str">
        <f>TEXT(7,"AAA")</f>
        <v>土</v>
      </c>
      <c r="O4" s="16"/>
    </row>
    <row r="5" spans="2:15" ht="36" customHeight="1" x14ac:dyDescent="0.45">
      <c r="B5" s="5">
        <f>DATE($B$3,$F$3,1)-WEEKDAY(DATE($B$3,$F$3,1))+1</f>
        <v>43464</v>
      </c>
      <c r="C5" s="6" t="str">
        <f>IFERROR(VLOOKUP(TEXT(B5,"m/d"),休日と年度!$A$2:$B$95,2,FALSE),"")</f>
        <v/>
      </c>
      <c r="D5" s="5">
        <f>B5+1</f>
        <v>43465</v>
      </c>
      <c r="E5" s="6" t="str">
        <f>IFERROR(VLOOKUP(TEXT(D5,"m/d"),休日と年度!$A$2:$B$95,2,FALSE),"")</f>
        <v/>
      </c>
      <c r="F5" s="5">
        <f>D5+1</f>
        <v>43466</v>
      </c>
      <c r="G5" s="6" t="str">
        <f>IFERROR(VLOOKUP(TEXT(F5,"m/d"),休日と年度!$A$2:$B$95,2,FALSE),"")</f>
        <v>元日</v>
      </c>
      <c r="H5" s="5">
        <f>F5+1</f>
        <v>43467</v>
      </c>
      <c r="I5" s="6" t="str">
        <f>IFERROR(VLOOKUP(TEXT(H5,"m/d"),休日と年度!$A$2:$B$95,2,FALSE),"")</f>
        <v/>
      </c>
      <c r="J5" s="5">
        <f>H5+1</f>
        <v>43468</v>
      </c>
      <c r="K5" s="6" t="str">
        <f>IFERROR(VLOOKUP(TEXT(J5,"m/d"),休日と年度!$A$2:$B$95,2,FALSE),"")</f>
        <v/>
      </c>
      <c r="L5" s="5">
        <f t="shared" ref="L5" si="0">J5+1</f>
        <v>43469</v>
      </c>
      <c r="M5" s="6" t="str">
        <f>IFERROR(VLOOKUP(TEXT(L5,"m/d"),休日と年度!$A$2:$B$95,2,FALSE),"")</f>
        <v/>
      </c>
      <c r="N5" s="5">
        <f>L5+1</f>
        <v>43470</v>
      </c>
      <c r="O5" s="6" t="str">
        <f>IFERROR(VLOOKUP(TEXT(N5,"m/d"),休日と年度!$A$2:$B$95,2,FALSE),"")</f>
        <v/>
      </c>
    </row>
    <row r="6" spans="2:15" ht="144" customHeight="1" x14ac:dyDescent="0.45">
      <c r="B6" s="24"/>
      <c r="C6" s="25"/>
      <c r="D6" s="24"/>
      <c r="E6" s="25"/>
      <c r="F6" s="24"/>
      <c r="G6" s="25"/>
      <c r="H6" s="24"/>
      <c r="I6" s="25"/>
      <c r="J6" s="24"/>
      <c r="K6" s="25"/>
      <c r="L6" s="24"/>
      <c r="M6" s="25"/>
      <c r="N6" s="24"/>
      <c r="O6" s="25"/>
    </row>
    <row r="7" spans="2:15" ht="36" customHeight="1" x14ac:dyDescent="0.45">
      <c r="B7" s="5">
        <f>N5+1</f>
        <v>43471</v>
      </c>
      <c r="C7" s="6" t="str">
        <f>IFERROR(VLOOKUP(TEXT(B7,"m/d"),休日と年度!$A$2:$B$95,2,FALSE),"")</f>
        <v/>
      </c>
      <c r="D7" s="5">
        <f>B7+1</f>
        <v>43472</v>
      </c>
      <c r="E7" s="6" t="str">
        <f>IFERROR(VLOOKUP(TEXT(D7,"m/d"),休日と年度!$A$2:$B$95,2,FALSE),"")</f>
        <v/>
      </c>
      <c r="F7" s="5">
        <f>D7+1</f>
        <v>43473</v>
      </c>
      <c r="G7" s="6" t="str">
        <f>IFERROR(VLOOKUP(TEXT(F7,"m/d"),休日と年度!$A$2:$B$95,2,FALSE),"")</f>
        <v/>
      </c>
      <c r="H7" s="5">
        <f>F7+1</f>
        <v>43474</v>
      </c>
      <c r="I7" s="6" t="str">
        <f>IFERROR(VLOOKUP(TEXT(H7,"m/d"),休日と年度!$A$2:$B$95,2,FALSE),"")</f>
        <v/>
      </c>
      <c r="J7" s="5">
        <f>H7+1</f>
        <v>43475</v>
      </c>
      <c r="K7" s="6" t="str">
        <f>IFERROR(VLOOKUP(TEXT(J7,"m/d"),休日と年度!$A$2:$B$95,2,FALSE),"")</f>
        <v/>
      </c>
      <c r="L7" s="5">
        <f t="shared" ref="L7:L13" si="1">J7+1</f>
        <v>43476</v>
      </c>
      <c r="M7" s="6" t="str">
        <f>IFERROR(VLOOKUP(TEXT(L7,"m/d"),休日と年度!$A$2:$B$95,2,FALSE),"")</f>
        <v/>
      </c>
      <c r="N7" s="5">
        <f>L7+1</f>
        <v>43477</v>
      </c>
      <c r="O7" s="6" t="str">
        <f>IFERROR(VLOOKUP(TEXT(N7,"m/d"),休日と年度!$A$2:$B$95,2,FALSE),"")</f>
        <v/>
      </c>
    </row>
    <row r="8" spans="2:15" ht="144" customHeight="1" x14ac:dyDescent="0.45">
      <c r="B8" s="24"/>
      <c r="C8" s="25"/>
      <c r="D8" s="24"/>
      <c r="E8" s="25"/>
      <c r="F8" s="24"/>
      <c r="G8" s="25"/>
      <c r="H8" s="24"/>
      <c r="I8" s="25"/>
      <c r="J8" s="24"/>
      <c r="K8" s="25"/>
      <c r="L8" s="24"/>
      <c r="M8" s="25"/>
      <c r="N8" s="24"/>
      <c r="O8" s="25"/>
    </row>
    <row r="9" spans="2:15" ht="36" customHeight="1" x14ac:dyDescent="0.45">
      <c r="B9" s="5">
        <f>N7+1</f>
        <v>43478</v>
      </c>
      <c r="C9" s="6" t="str">
        <f>IFERROR(VLOOKUP(TEXT(B9,"m/d"),休日と年度!$A$2:$B$95,2,FALSE),"")</f>
        <v/>
      </c>
      <c r="D9" s="5">
        <f>B9+1</f>
        <v>43479</v>
      </c>
      <c r="E9" s="6" t="str">
        <f>IFERROR(VLOOKUP(TEXT(D9,"m/d"),休日と年度!$A$2:$B$95,2,FALSE),"")</f>
        <v>成人の日</v>
      </c>
      <c r="F9" s="5">
        <f>D9+1</f>
        <v>43480</v>
      </c>
      <c r="G9" s="6" t="str">
        <f>IFERROR(VLOOKUP(TEXT(F9,"m/d"),休日と年度!$A$2:$B$95,2,FALSE),"")</f>
        <v/>
      </c>
      <c r="H9" s="5">
        <f>F9+1</f>
        <v>43481</v>
      </c>
      <c r="I9" s="6" t="str">
        <f>IFERROR(VLOOKUP(TEXT(H9,"m/d"),休日と年度!$A$2:$B$95,2,FALSE),"")</f>
        <v/>
      </c>
      <c r="J9" s="5">
        <f>H9+1</f>
        <v>43482</v>
      </c>
      <c r="K9" s="6" t="str">
        <f>IFERROR(VLOOKUP(TEXT(J9,"m/d"),休日と年度!$A$2:$B$95,2,FALSE),"")</f>
        <v/>
      </c>
      <c r="L9" s="5">
        <f t="shared" si="1"/>
        <v>43483</v>
      </c>
      <c r="M9" s="6" t="str">
        <f>IFERROR(VLOOKUP(TEXT(L9,"m/d"),休日と年度!$A$2:$B$95,2,FALSE),"")</f>
        <v/>
      </c>
      <c r="N9" s="5">
        <f>L9+1</f>
        <v>43484</v>
      </c>
      <c r="O9" s="6" t="str">
        <f>IFERROR(VLOOKUP(TEXT(N9,"m/d"),休日と年度!$A$2:$B$95,2,FALSE),"")</f>
        <v/>
      </c>
    </row>
    <row r="10" spans="2:15" ht="144" customHeight="1" x14ac:dyDescent="0.45">
      <c r="B10" s="24"/>
      <c r="C10" s="25"/>
      <c r="D10" s="24"/>
      <c r="E10" s="25"/>
      <c r="F10" s="24"/>
      <c r="G10" s="25"/>
      <c r="H10" s="24"/>
      <c r="I10" s="25"/>
      <c r="J10" s="24"/>
      <c r="K10" s="25"/>
      <c r="L10" s="24"/>
      <c r="M10" s="25"/>
      <c r="N10" s="24"/>
      <c r="O10" s="25"/>
    </row>
    <row r="11" spans="2:15" ht="36" customHeight="1" x14ac:dyDescent="0.45">
      <c r="B11" s="5">
        <f>N9+1</f>
        <v>43485</v>
      </c>
      <c r="C11" s="6" t="str">
        <f>IFERROR(VLOOKUP(TEXT(B11,"m/d"),休日と年度!$A$2:$B$95,2,FALSE),"")</f>
        <v/>
      </c>
      <c r="D11" s="5">
        <f>B11+1</f>
        <v>43486</v>
      </c>
      <c r="E11" s="6" t="str">
        <f>IFERROR(VLOOKUP(TEXT(D11,"m/d"),休日と年度!$A$2:$B$95,2,FALSE),"")</f>
        <v/>
      </c>
      <c r="F11" s="5">
        <f>D11+1</f>
        <v>43487</v>
      </c>
      <c r="G11" s="6" t="str">
        <f>IFERROR(VLOOKUP(TEXT(F11,"m/d"),休日と年度!$A$2:$B$95,2,FALSE),"")</f>
        <v/>
      </c>
      <c r="H11" s="5">
        <f>F11+1</f>
        <v>43488</v>
      </c>
      <c r="I11" s="6" t="str">
        <f>IFERROR(VLOOKUP(TEXT(H11,"m/d"),休日と年度!$A$2:$B$95,2,FALSE),"")</f>
        <v/>
      </c>
      <c r="J11" s="5">
        <f>H11+1</f>
        <v>43489</v>
      </c>
      <c r="K11" s="6" t="str">
        <f>IFERROR(VLOOKUP(TEXT(J11,"m/d"),休日と年度!$A$2:$B$95,2,FALSE),"")</f>
        <v/>
      </c>
      <c r="L11" s="5">
        <f t="shared" si="1"/>
        <v>43490</v>
      </c>
      <c r="M11" s="6" t="str">
        <f>IFERROR(VLOOKUP(TEXT(L11,"m/d"),休日と年度!$A$2:$B$95,2,FALSE),"")</f>
        <v/>
      </c>
      <c r="N11" s="5">
        <f>L11+1</f>
        <v>43491</v>
      </c>
      <c r="O11" s="6" t="str">
        <f>IFERROR(VLOOKUP(TEXT(N11,"m/d"),休日と年度!$A$2:$B$95,2,FALSE),"")</f>
        <v/>
      </c>
    </row>
    <row r="12" spans="2:15" ht="144" customHeight="1" x14ac:dyDescent="0.45">
      <c r="B12" s="24"/>
      <c r="C12" s="25"/>
      <c r="D12" s="24"/>
      <c r="E12" s="25"/>
      <c r="F12" s="24"/>
      <c r="G12" s="25"/>
      <c r="H12" s="24"/>
      <c r="I12" s="25"/>
      <c r="J12" s="24"/>
      <c r="K12" s="25"/>
      <c r="L12" s="24"/>
      <c r="M12" s="25"/>
      <c r="N12" s="24"/>
      <c r="O12" s="25"/>
    </row>
    <row r="13" spans="2:15" ht="36" customHeight="1" x14ac:dyDescent="0.45">
      <c r="B13" s="5">
        <f>N11+1</f>
        <v>43492</v>
      </c>
      <c r="C13" s="6" t="str">
        <f>IFERROR(VLOOKUP(TEXT(B13,"m/d"),休日と年度!$A$2:$B$95,2,FALSE),"")</f>
        <v/>
      </c>
      <c r="D13" s="5">
        <f>B13+1</f>
        <v>43493</v>
      </c>
      <c r="E13" s="6" t="str">
        <f>IFERROR(VLOOKUP(TEXT(D13,"m/d"),休日と年度!$A$2:$B$95,2,FALSE),"")</f>
        <v/>
      </c>
      <c r="F13" s="5">
        <f>D13+1</f>
        <v>43494</v>
      </c>
      <c r="G13" s="6" t="str">
        <f>IFERROR(VLOOKUP(TEXT(F13,"m/d"),休日と年度!$A$2:$B$95,2,FALSE),"")</f>
        <v/>
      </c>
      <c r="H13" s="5">
        <f>F13+1</f>
        <v>43495</v>
      </c>
      <c r="I13" s="6" t="str">
        <f>IFERROR(VLOOKUP(TEXT(H13,"m/d"),休日と年度!$A$2:$B$95,2,FALSE),"")</f>
        <v/>
      </c>
      <c r="J13" s="5">
        <f>H13+1</f>
        <v>43496</v>
      </c>
      <c r="K13" s="6" t="str">
        <f>IFERROR(VLOOKUP(TEXT(J13,"m/d"),休日と年度!$A$2:$B$95,2,FALSE),"")</f>
        <v/>
      </c>
      <c r="L13" s="5">
        <f t="shared" si="1"/>
        <v>43497</v>
      </c>
      <c r="M13" s="6" t="str">
        <f>IFERROR(VLOOKUP(TEXT(L13,"m/d"),休日と年度!$A$2:$B$95,2,FALSE),"")</f>
        <v/>
      </c>
      <c r="N13" s="5">
        <f>L13+1</f>
        <v>43498</v>
      </c>
      <c r="O13" s="6" t="str">
        <f>IFERROR(VLOOKUP(TEXT(N13,"m/d"),休日と年度!$A$2:$B$95,2,FALSE),"")</f>
        <v/>
      </c>
    </row>
    <row r="14" spans="2:15" ht="144" customHeight="1" x14ac:dyDescent="0.45">
      <c r="B14" s="24"/>
      <c r="C14" s="25"/>
      <c r="D14" s="24"/>
      <c r="E14" s="25"/>
      <c r="F14" s="24"/>
      <c r="G14" s="25"/>
      <c r="H14" s="24"/>
      <c r="I14" s="25"/>
      <c r="J14" s="24"/>
      <c r="K14" s="25"/>
      <c r="L14" s="24"/>
      <c r="M14" s="25"/>
      <c r="N14" s="24"/>
      <c r="O14" s="25"/>
    </row>
  </sheetData>
  <mergeCells count="46">
    <mergeCell ref="N12:O12"/>
    <mergeCell ref="B14:C14"/>
    <mergeCell ref="D14:E14"/>
    <mergeCell ref="F14:G14"/>
    <mergeCell ref="H14:I14"/>
    <mergeCell ref="J14:K14"/>
    <mergeCell ref="L14:M14"/>
    <mergeCell ref="N14:O14"/>
    <mergeCell ref="B12:C12"/>
    <mergeCell ref="D12:E12"/>
    <mergeCell ref="F12:G12"/>
    <mergeCell ref="H12:I12"/>
    <mergeCell ref="J12:K12"/>
    <mergeCell ref="L12:M12"/>
    <mergeCell ref="N8:O8"/>
    <mergeCell ref="B10:C10"/>
    <mergeCell ref="D10:E10"/>
    <mergeCell ref="F10:G10"/>
    <mergeCell ref="H10:I10"/>
    <mergeCell ref="J10:K10"/>
    <mergeCell ref="L10:M10"/>
    <mergeCell ref="N10:O10"/>
    <mergeCell ref="B8:C8"/>
    <mergeCell ref="D8:E8"/>
    <mergeCell ref="F8:G8"/>
    <mergeCell ref="H8:I8"/>
    <mergeCell ref="J8:K8"/>
    <mergeCell ref="L8:M8"/>
    <mergeCell ref="N4:O4"/>
    <mergeCell ref="B6:C6"/>
    <mergeCell ref="D6:E6"/>
    <mergeCell ref="F6:G6"/>
    <mergeCell ref="H6:I6"/>
    <mergeCell ref="J6:K6"/>
    <mergeCell ref="L6:M6"/>
    <mergeCell ref="N6:O6"/>
    <mergeCell ref="B2:E2"/>
    <mergeCell ref="L2:O2"/>
    <mergeCell ref="B3:C3"/>
    <mergeCell ref="F3:G3"/>
    <mergeCell ref="B4:C4"/>
    <mergeCell ref="D4:E4"/>
    <mergeCell ref="F4:G4"/>
    <mergeCell ref="H4:I4"/>
    <mergeCell ref="J4:K4"/>
    <mergeCell ref="L4:M4"/>
  </mergeCells>
  <phoneticPr fontId="1"/>
  <conditionalFormatting sqref="B5:O14">
    <cfRule type="expression" dxfId="59" priority="1">
      <formula>AND(MONTH(B5) &lt;&gt; $F$3,OR(B$4="日",C5&lt;&gt;""))</formula>
    </cfRule>
    <cfRule type="expression" dxfId="58" priority="2">
      <formula>AND(MONTH(B5) &lt;&gt; $F$3,B$4="土")</formula>
    </cfRule>
    <cfRule type="expression" dxfId="57" priority="3">
      <formula>MONTH(B5) &lt;&gt; $F$3</formula>
    </cfRule>
    <cfRule type="expression" dxfId="56" priority="4">
      <formula>OR(B$4="日",C5&lt;&gt;"")</formula>
    </cfRule>
    <cfRule type="expression" dxfId="55" priority="5">
      <formula>B$4="土"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59632-3610-4B94-A0B1-05B9F5371188}">
  <dimension ref="B2:O14"/>
  <sheetViews>
    <sheetView showGridLines="0" zoomScale="40" zoomScaleNormal="40" workbookViewId="0"/>
  </sheetViews>
  <sheetFormatPr defaultRowHeight="17.399999999999999" x14ac:dyDescent="0.45"/>
  <cols>
    <col min="1" max="1" width="8.796875" style="2"/>
    <col min="2" max="2" width="10" style="2" customWidth="1"/>
    <col min="3" max="3" width="20.09765625" style="2" customWidth="1"/>
    <col min="4" max="4" width="10" style="2" customWidth="1"/>
    <col min="5" max="5" width="20.09765625" style="2" customWidth="1"/>
    <col min="6" max="6" width="10" style="2" customWidth="1"/>
    <col min="7" max="7" width="20.09765625" style="2" customWidth="1"/>
    <col min="8" max="8" width="10" style="2" customWidth="1"/>
    <col min="9" max="9" width="20.09765625" style="2" customWidth="1"/>
    <col min="10" max="10" width="10" style="2" customWidth="1"/>
    <col min="11" max="11" width="20.09765625" style="2" customWidth="1"/>
    <col min="12" max="12" width="10" style="2" customWidth="1"/>
    <col min="13" max="13" width="20.09765625" style="2" customWidth="1"/>
    <col min="14" max="14" width="10" style="2" customWidth="1"/>
    <col min="15" max="15" width="20.09765625" style="2" customWidth="1"/>
    <col min="16" max="16384" width="8.796875" style="2"/>
  </cols>
  <sheetData>
    <row r="2" spans="2:15" ht="90" customHeight="1" x14ac:dyDescent="0.45">
      <c r="B2" s="17" t="str">
        <f>B3 &amp; " 年"</f>
        <v>2019 年</v>
      </c>
      <c r="C2" s="17"/>
      <c r="D2" s="17"/>
      <c r="E2" s="17"/>
      <c r="L2" s="18" t="str">
        <f>F3 &amp; "  月"</f>
        <v>2  月</v>
      </c>
      <c r="M2" s="18"/>
      <c r="N2" s="18"/>
      <c r="O2" s="18"/>
    </row>
    <row r="3" spans="2:15" ht="31.2" hidden="1" customHeight="1" x14ac:dyDescent="0.45">
      <c r="B3" s="19">
        <f>休日と年度!D2</f>
        <v>2019</v>
      </c>
      <c r="C3" s="19"/>
      <c r="D3" s="7"/>
      <c r="E3" s="7"/>
      <c r="F3" s="19">
        <v>2</v>
      </c>
      <c r="G3" s="19"/>
      <c r="H3" s="7"/>
      <c r="I3" s="10"/>
      <c r="J3" s="1"/>
      <c r="K3" s="1"/>
      <c r="L3" s="1"/>
      <c r="M3" s="1"/>
      <c r="N3" s="1"/>
      <c r="O3" s="1"/>
    </row>
    <row r="4" spans="2:15" ht="42" customHeight="1" x14ac:dyDescent="0.45">
      <c r="B4" s="20" t="str">
        <f>TEXT(1,"AAA")</f>
        <v>日</v>
      </c>
      <c r="C4" s="21"/>
      <c r="D4" s="22" t="str">
        <f>TEXT(2,"AAA")</f>
        <v>月</v>
      </c>
      <c r="E4" s="23"/>
      <c r="F4" s="22" t="str">
        <f>TEXT(3,"AAA")</f>
        <v>火</v>
      </c>
      <c r="G4" s="23"/>
      <c r="H4" s="22" t="str">
        <f>TEXT(4,"AAA")</f>
        <v>水</v>
      </c>
      <c r="I4" s="23"/>
      <c r="J4" s="22" t="str">
        <f>TEXT(5,"AAA")</f>
        <v>木</v>
      </c>
      <c r="K4" s="23"/>
      <c r="L4" s="22" t="str">
        <f>TEXT(6,"AAA")</f>
        <v>金</v>
      </c>
      <c r="M4" s="23"/>
      <c r="N4" s="15" t="str">
        <f>TEXT(7,"AAA")</f>
        <v>土</v>
      </c>
      <c r="O4" s="16"/>
    </row>
    <row r="5" spans="2:15" ht="36" customHeight="1" x14ac:dyDescent="0.45">
      <c r="B5" s="5">
        <f>DATE($B$3,$F$3,1)-WEEKDAY(DATE($B$3,$F$3,1))+1</f>
        <v>43492</v>
      </c>
      <c r="C5" s="6" t="str">
        <f>IFERROR(VLOOKUP(TEXT(B5,"m/d"),休日と年度!$A$2:$B$95,2,FALSE),"")</f>
        <v/>
      </c>
      <c r="D5" s="5">
        <f>B5+1</f>
        <v>43493</v>
      </c>
      <c r="E5" s="6" t="str">
        <f>IFERROR(VLOOKUP(TEXT(D5,"m/d"),休日と年度!$A$2:$B$95,2,FALSE),"")</f>
        <v/>
      </c>
      <c r="F5" s="5">
        <f>D5+1</f>
        <v>43494</v>
      </c>
      <c r="G5" s="6" t="str">
        <f>IFERROR(VLOOKUP(TEXT(F5,"m/d"),休日と年度!$A$2:$B$95,2,FALSE),"")</f>
        <v/>
      </c>
      <c r="H5" s="5">
        <f>F5+1</f>
        <v>43495</v>
      </c>
      <c r="I5" s="6" t="str">
        <f>IFERROR(VLOOKUP(TEXT(H5,"m/d"),休日と年度!$A$2:$B$95,2,FALSE),"")</f>
        <v/>
      </c>
      <c r="J5" s="5">
        <f>H5+1</f>
        <v>43496</v>
      </c>
      <c r="K5" s="6" t="str">
        <f>IFERROR(VLOOKUP(TEXT(J5,"m/d"),休日と年度!$A$2:$B$95,2,FALSE),"")</f>
        <v/>
      </c>
      <c r="L5" s="5">
        <f t="shared" ref="L5" si="0">J5+1</f>
        <v>43497</v>
      </c>
      <c r="M5" s="6" t="str">
        <f>IFERROR(VLOOKUP(TEXT(L5,"m/d"),休日と年度!$A$2:$B$95,2,FALSE),"")</f>
        <v/>
      </c>
      <c r="N5" s="5">
        <f>L5+1</f>
        <v>43498</v>
      </c>
      <c r="O5" s="6" t="str">
        <f>IFERROR(VLOOKUP(TEXT(N5,"m/d"),休日と年度!$A$2:$B$95,2,FALSE),"")</f>
        <v/>
      </c>
    </row>
    <row r="6" spans="2:15" ht="144" customHeight="1" x14ac:dyDescent="0.45">
      <c r="B6" s="24"/>
      <c r="C6" s="25"/>
      <c r="D6" s="24"/>
      <c r="E6" s="25"/>
      <c r="F6" s="24"/>
      <c r="G6" s="25"/>
      <c r="H6" s="24"/>
      <c r="I6" s="25"/>
      <c r="J6" s="24"/>
      <c r="K6" s="25"/>
      <c r="L6" s="24"/>
      <c r="M6" s="25"/>
      <c r="N6" s="24"/>
      <c r="O6" s="25"/>
    </row>
    <row r="7" spans="2:15" ht="36" customHeight="1" x14ac:dyDescent="0.45">
      <c r="B7" s="5">
        <f>N5+1</f>
        <v>43499</v>
      </c>
      <c r="C7" s="6" t="str">
        <f>IFERROR(VLOOKUP(TEXT(B7,"m/d"),休日と年度!$A$2:$B$95,2,FALSE),"")</f>
        <v/>
      </c>
      <c r="D7" s="5">
        <f>B7+1</f>
        <v>43500</v>
      </c>
      <c r="E7" s="6" t="str">
        <f>IFERROR(VLOOKUP(TEXT(D7,"m/d"),休日と年度!$A$2:$B$95,2,FALSE),"")</f>
        <v/>
      </c>
      <c r="F7" s="5">
        <f>D7+1</f>
        <v>43501</v>
      </c>
      <c r="G7" s="6" t="str">
        <f>IFERROR(VLOOKUP(TEXT(F7,"m/d"),休日と年度!$A$2:$B$95,2,FALSE),"")</f>
        <v/>
      </c>
      <c r="H7" s="5">
        <f>F7+1</f>
        <v>43502</v>
      </c>
      <c r="I7" s="6" t="str">
        <f>IFERROR(VLOOKUP(TEXT(H7,"m/d"),休日と年度!$A$2:$B$95,2,FALSE),"")</f>
        <v/>
      </c>
      <c r="J7" s="5">
        <f>H7+1</f>
        <v>43503</v>
      </c>
      <c r="K7" s="6" t="str">
        <f>IFERROR(VLOOKUP(TEXT(J7,"m/d"),休日と年度!$A$2:$B$95,2,FALSE),"")</f>
        <v/>
      </c>
      <c r="L7" s="5">
        <f t="shared" ref="L7:L13" si="1">J7+1</f>
        <v>43504</v>
      </c>
      <c r="M7" s="6" t="str">
        <f>IFERROR(VLOOKUP(TEXT(L7,"m/d"),休日と年度!$A$2:$B$95,2,FALSE),"")</f>
        <v/>
      </c>
      <c r="N7" s="5">
        <f>L7+1</f>
        <v>43505</v>
      </c>
      <c r="O7" s="6" t="str">
        <f>IFERROR(VLOOKUP(TEXT(N7,"m/d"),休日と年度!$A$2:$B$95,2,FALSE),"")</f>
        <v/>
      </c>
    </row>
    <row r="8" spans="2:15" ht="144" customHeight="1" x14ac:dyDescent="0.45">
      <c r="B8" s="24"/>
      <c r="C8" s="25"/>
      <c r="D8" s="24"/>
      <c r="E8" s="25"/>
      <c r="F8" s="24"/>
      <c r="G8" s="25"/>
      <c r="H8" s="24"/>
      <c r="I8" s="25"/>
      <c r="J8" s="24"/>
      <c r="K8" s="25"/>
      <c r="L8" s="24"/>
      <c r="M8" s="25"/>
      <c r="N8" s="24"/>
      <c r="O8" s="25"/>
    </row>
    <row r="9" spans="2:15" ht="36" customHeight="1" x14ac:dyDescent="0.45">
      <c r="B9" s="5">
        <f>N7+1</f>
        <v>43506</v>
      </c>
      <c r="C9" s="6" t="str">
        <f>IFERROR(VLOOKUP(TEXT(B9,"m/d"),休日と年度!$A$2:$B$95,2,FALSE),"")</f>
        <v/>
      </c>
      <c r="D9" s="5">
        <f>B9+1</f>
        <v>43507</v>
      </c>
      <c r="E9" s="6" t="str">
        <f>IFERROR(VLOOKUP(TEXT(D9,"m/d"),休日と年度!$A$2:$B$95,2,FALSE),"")</f>
        <v>建国記念の日</v>
      </c>
      <c r="F9" s="5">
        <f>D9+1</f>
        <v>43508</v>
      </c>
      <c r="G9" s="6" t="str">
        <f>IFERROR(VLOOKUP(TEXT(F9,"m/d"),休日と年度!$A$2:$B$95,2,FALSE),"")</f>
        <v/>
      </c>
      <c r="H9" s="5">
        <f>F9+1</f>
        <v>43509</v>
      </c>
      <c r="I9" s="6" t="str">
        <f>IFERROR(VLOOKUP(TEXT(H9,"m/d"),休日と年度!$A$2:$B$95,2,FALSE),"")</f>
        <v/>
      </c>
      <c r="J9" s="5">
        <f>H9+1</f>
        <v>43510</v>
      </c>
      <c r="K9" s="6" t="str">
        <f>IFERROR(VLOOKUP(TEXT(J9,"m/d"),休日と年度!$A$2:$B$95,2,FALSE),"")</f>
        <v/>
      </c>
      <c r="L9" s="5">
        <f t="shared" si="1"/>
        <v>43511</v>
      </c>
      <c r="M9" s="6" t="str">
        <f>IFERROR(VLOOKUP(TEXT(L9,"m/d"),休日と年度!$A$2:$B$95,2,FALSE),"")</f>
        <v/>
      </c>
      <c r="N9" s="5">
        <f>L9+1</f>
        <v>43512</v>
      </c>
      <c r="O9" s="6" t="str">
        <f>IFERROR(VLOOKUP(TEXT(N9,"m/d"),休日と年度!$A$2:$B$95,2,FALSE),"")</f>
        <v/>
      </c>
    </row>
    <row r="10" spans="2:15" ht="144" customHeight="1" x14ac:dyDescent="0.45">
      <c r="B10" s="24"/>
      <c r="C10" s="25"/>
      <c r="D10" s="24"/>
      <c r="E10" s="25"/>
      <c r="F10" s="24"/>
      <c r="G10" s="25"/>
      <c r="H10" s="24"/>
      <c r="I10" s="25"/>
      <c r="J10" s="24"/>
      <c r="K10" s="25"/>
      <c r="L10" s="24"/>
      <c r="M10" s="25"/>
      <c r="N10" s="24"/>
      <c r="O10" s="25"/>
    </row>
    <row r="11" spans="2:15" ht="36" customHeight="1" x14ac:dyDescent="0.45">
      <c r="B11" s="5">
        <f>N9+1</f>
        <v>43513</v>
      </c>
      <c r="C11" s="6" t="str">
        <f>IFERROR(VLOOKUP(TEXT(B11,"m/d"),休日と年度!$A$2:$B$95,2,FALSE),"")</f>
        <v/>
      </c>
      <c r="D11" s="5">
        <f>B11+1</f>
        <v>43514</v>
      </c>
      <c r="E11" s="6" t="str">
        <f>IFERROR(VLOOKUP(TEXT(D11,"m/d"),休日と年度!$A$2:$B$95,2,FALSE),"")</f>
        <v/>
      </c>
      <c r="F11" s="5">
        <f>D11+1</f>
        <v>43515</v>
      </c>
      <c r="G11" s="6" t="str">
        <f>IFERROR(VLOOKUP(TEXT(F11,"m/d"),休日と年度!$A$2:$B$95,2,FALSE),"")</f>
        <v/>
      </c>
      <c r="H11" s="5">
        <f>F11+1</f>
        <v>43516</v>
      </c>
      <c r="I11" s="6" t="str">
        <f>IFERROR(VLOOKUP(TEXT(H11,"m/d"),休日と年度!$A$2:$B$95,2,FALSE),"")</f>
        <v/>
      </c>
      <c r="J11" s="5">
        <f>H11+1</f>
        <v>43517</v>
      </c>
      <c r="K11" s="6" t="str">
        <f>IFERROR(VLOOKUP(TEXT(J11,"m/d"),休日と年度!$A$2:$B$95,2,FALSE),"")</f>
        <v/>
      </c>
      <c r="L11" s="5">
        <f t="shared" si="1"/>
        <v>43518</v>
      </c>
      <c r="M11" s="6" t="str">
        <f>IFERROR(VLOOKUP(TEXT(L11,"m/d"),休日と年度!$A$2:$B$95,2,FALSE),"")</f>
        <v/>
      </c>
      <c r="N11" s="5">
        <f>L11+1</f>
        <v>43519</v>
      </c>
      <c r="O11" s="6" t="str">
        <f>IFERROR(VLOOKUP(TEXT(N11,"m/d"),休日と年度!$A$2:$B$95,2,FALSE),"")</f>
        <v/>
      </c>
    </row>
    <row r="12" spans="2:15" ht="144" customHeight="1" x14ac:dyDescent="0.45">
      <c r="B12" s="24"/>
      <c r="C12" s="25"/>
      <c r="D12" s="24"/>
      <c r="E12" s="25"/>
      <c r="F12" s="24"/>
      <c r="G12" s="25"/>
      <c r="H12" s="24"/>
      <c r="I12" s="25"/>
      <c r="J12" s="24"/>
      <c r="K12" s="25"/>
      <c r="L12" s="24"/>
      <c r="M12" s="25"/>
      <c r="N12" s="24"/>
      <c r="O12" s="25"/>
    </row>
    <row r="13" spans="2:15" ht="36" customHeight="1" x14ac:dyDescent="0.45">
      <c r="B13" s="5">
        <f>N11+1</f>
        <v>43520</v>
      </c>
      <c r="C13" s="6" t="str">
        <f>IFERROR(VLOOKUP(TEXT(B13,"m/d"),休日と年度!$A$2:$B$95,2,FALSE),"")</f>
        <v/>
      </c>
      <c r="D13" s="5">
        <f>B13+1</f>
        <v>43521</v>
      </c>
      <c r="E13" s="6" t="str">
        <f>IFERROR(VLOOKUP(TEXT(D13,"m/d"),休日と年度!$A$2:$B$95,2,FALSE),"")</f>
        <v/>
      </c>
      <c r="F13" s="5">
        <f>D13+1</f>
        <v>43522</v>
      </c>
      <c r="G13" s="6" t="str">
        <f>IFERROR(VLOOKUP(TEXT(F13,"m/d"),休日と年度!$A$2:$B$95,2,FALSE),"")</f>
        <v/>
      </c>
      <c r="H13" s="5">
        <f>F13+1</f>
        <v>43523</v>
      </c>
      <c r="I13" s="6" t="str">
        <f>IFERROR(VLOOKUP(TEXT(H13,"m/d"),休日と年度!$A$2:$B$95,2,FALSE),"")</f>
        <v/>
      </c>
      <c r="J13" s="5">
        <f>H13+1</f>
        <v>43524</v>
      </c>
      <c r="K13" s="6" t="str">
        <f>IFERROR(VLOOKUP(TEXT(J13,"m/d"),休日と年度!$A$2:$B$95,2,FALSE),"")</f>
        <v/>
      </c>
      <c r="L13" s="5">
        <f t="shared" si="1"/>
        <v>43525</v>
      </c>
      <c r="M13" s="6" t="str">
        <f>IFERROR(VLOOKUP(TEXT(L13,"m/d"),休日と年度!$A$2:$B$95,2,FALSE),"")</f>
        <v/>
      </c>
      <c r="N13" s="5">
        <f>L13+1</f>
        <v>43526</v>
      </c>
      <c r="O13" s="6" t="str">
        <f>IFERROR(VLOOKUP(TEXT(N13,"m/d"),休日と年度!$A$2:$B$95,2,FALSE),"")</f>
        <v/>
      </c>
    </row>
    <row r="14" spans="2:15" ht="144" customHeight="1" x14ac:dyDescent="0.45">
      <c r="B14" s="24"/>
      <c r="C14" s="25"/>
      <c r="D14" s="24"/>
      <c r="E14" s="25"/>
      <c r="F14" s="24"/>
      <c r="G14" s="25"/>
      <c r="H14" s="24"/>
      <c r="I14" s="25"/>
      <c r="J14" s="24"/>
      <c r="K14" s="25"/>
      <c r="L14" s="24"/>
      <c r="M14" s="25"/>
      <c r="N14" s="24"/>
      <c r="O14" s="25"/>
    </row>
  </sheetData>
  <mergeCells count="46">
    <mergeCell ref="N12:O12"/>
    <mergeCell ref="B14:C14"/>
    <mergeCell ref="D14:E14"/>
    <mergeCell ref="F14:G14"/>
    <mergeCell ref="H14:I14"/>
    <mergeCell ref="J14:K14"/>
    <mergeCell ref="L14:M14"/>
    <mergeCell ref="N14:O14"/>
    <mergeCell ref="B12:C12"/>
    <mergeCell ref="D12:E12"/>
    <mergeCell ref="F12:G12"/>
    <mergeCell ref="H12:I12"/>
    <mergeCell ref="J12:K12"/>
    <mergeCell ref="L12:M12"/>
    <mergeCell ref="N8:O8"/>
    <mergeCell ref="B10:C10"/>
    <mergeCell ref="D10:E10"/>
    <mergeCell ref="F10:G10"/>
    <mergeCell ref="H10:I10"/>
    <mergeCell ref="J10:K10"/>
    <mergeCell ref="L10:M10"/>
    <mergeCell ref="N10:O10"/>
    <mergeCell ref="B8:C8"/>
    <mergeCell ref="D8:E8"/>
    <mergeCell ref="F8:G8"/>
    <mergeCell ref="H8:I8"/>
    <mergeCell ref="J8:K8"/>
    <mergeCell ref="L8:M8"/>
    <mergeCell ref="N4:O4"/>
    <mergeCell ref="B6:C6"/>
    <mergeCell ref="D6:E6"/>
    <mergeCell ref="F6:G6"/>
    <mergeCell ref="H6:I6"/>
    <mergeCell ref="J6:K6"/>
    <mergeCell ref="L6:M6"/>
    <mergeCell ref="N6:O6"/>
    <mergeCell ref="B2:E2"/>
    <mergeCell ref="L2:O2"/>
    <mergeCell ref="B3:C3"/>
    <mergeCell ref="F3:G3"/>
    <mergeCell ref="B4:C4"/>
    <mergeCell ref="D4:E4"/>
    <mergeCell ref="F4:G4"/>
    <mergeCell ref="H4:I4"/>
    <mergeCell ref="J4:K4"/>
    <mergeCell ref="L4:M4"/>
  </mergeCells>
  <phoneticPr fontId="1"/>
  <conditionalFormatting sqref="B5:O14">
    <cfRule type="expression" dxfId="54" priority="1">
      <formula>AND(MONTH(B5) &lt;&gt; $F$3,OR(B$4="日",C5&lt;&gt;""))</formula>
    </cfRule>
    <cfRule type="expression" dxfId="53" priority="2">
      <formula>AND(MONTH(B5) &lt;&gt; $F$3,B$4="土")</formula>
    </cfRule>
    <cfRule type="expression" dxfId="52" priority="3">
      <formula>MONTH(B5) &lt;&gt; $F$3</formula>
    </cfRule>
    <cfRule type="expression" dxfId="51" priority="4">
      <formula>OR(B$4="日",C5&lt;&gt;"")</formula>
    </cfRule>
    <cfRule type="expression" dxfId="50" priority="5">
      <formula>B$4="土"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9AB65-7A5A-405F-8811-30CE42F7DEDF}">
  <dimension ref="B2:O14"/>
  <sheetViews>
    <sheetView showGridLines="0" zoomScale="40" zoomScaleNormal="40" workbookViewId="0"/>
  </sheetViews>
  <sheetFormatPr defaultRowHeight="17.399999999999999" x14ac:dyDescent="0.45"/>
  <cols>
    <col min="1" max="1" width="8.796875" style="2"/>
    <col min="2" max="2" width="10" style="2" customWidth="1"/>
    <col min="3" max="3" width="20.09765625" style="2" customWidth="1"/>
    <col min="4" max="4" width="10" style="2" customWidth="1"/>
    <col min="5" max="5" width="20.09765625" style="2" customWidth="1"/>
    <col min="6" max="6" width="10" style="2" customWidth="1"/>
    <col min="7" max="7" width="20.09765625" style="2" customWidth="1"/>
    <col min="8" max="8" width="10" style="2" customWidth="1"/>
    <col min="9" max="9" width="20.09765625" style="2" customWidth="1"/>
    <col min="10" max="10" width="10" style="2" customWidth="1"/>
    <col min="11" max="11" width="20.09765625" style="2" customWidth="1"/>
    <col min="12" max="12" width="10" style="2" customWidth="1"/>
    <col min="13" max="13" width="20.09765625" style="2" customWidth="1"/>
    <col min="14" max="14" width="10" style="2" customWidth="1"/>
    <col min="15" max="15" width="20.09765625" style="2" customWidth="1"/>
    <col min="16" max="16384" width="8.796875" style="2"/>
  </cols>
  <sheetData>
    <row r="2" spans="2:15" ht="90" customHeight="1" x14ac:dyDescent="0.45">
      <c r="B2" s="17" t="str">
        <f>B3 &amp; " 年"</f>
        <v>2019 年</v>
      </c>
      <c r="C2" s="17"/>
      <c r="D2" s="17"/>
      <c r="E2" s="17"/>
      <c r="L2" s="18" t="str">
        <f>F3 &amp; "  月"</f>
        <v>3  月</v>
      </c>
      <c r="M2" s="18"/>
      <c r="N2" s="18"/>
      <c r="O2" s="18"/>
    </row>
    <row r="3" spans="2:15" ht="31.2" hidden="1" customHeight="1" x14ac:dyDescent="0.45">
      <c r="B3" s="19">
        <f>休日と年度!D2</f>
        <v>2019</v>
      </c>
      <c r="C3" s="19"/>
      <c r="D3" s="7"/>
      <c r="E3" s="7"/>
      <c r="F3" s="19">
        <v>3</v>
      </c>
      <c r="G3" s="19"/>
      <c r="H3" s="7"/>
      <c r="I3" s="10"/>
      <c r="J3" s="1"/>
      <c r="K3" s="1"/>
      <c r="L3" s="1"/>
      <c r="M3" s="1"/>
      <c r="N3" s="1"/>
      <c r="O3" s="1"/>
    </row>
    <row r="4" spans="2:15" ht="42" customHeight="1" x14ac:dyDescent="0.45">
      <c r="B4" s="20" t="str">
        <f>TEXT(1,"AAA")</f>
        <v>日</v>
      </c>
      <c r="C4" s="21"/>
      <c r="D4" s="22" t="str">
        <f>TEXT(2,"AAA")</f>
        <v>月</v>
      </c>
      <c r="E4" s="23"/>
      <c r="F4" s="22" t="str">
        <f>TEXT(3,"AAA")</f>
        <v>火</v>
      </c>
      <c r="G4" s="23"/>
      <c r="H4" s="22" t="str">
        <f>TEXT(4,"AAA")</f>
        <v>水</v>
      </c>
      <c r="I4" s="23"/>
      <c r="J4" s="22" t="str">
        <f>TEXT(5,"AAA")</f>
        <v>木</v>
      </c>
      <c r="K4" s="23"/>
      <c r="L4" s="22" t="str">
        <f>TEXT(6,"AAA")</f>
        <v>金</v>
      </c>
      <c r="M4" s="23"/>
      <c r="N4" s="15" t="str">
        <f>TEXT(7,"AAA")</f>
        <v>土</v>
      </c>
      <c r="O4" s="16"/>
    </row>
    <row r="5" spans="2:15" ht="36" customHeight="1" x14ac:dyDescent="0.45">
      <c r="B5" s="5">
        <f>DATE($B$3,$F$3,1)-WEEKDAY(DATE($B$3,$F$3,1))+1</f>
        <v>43520</v>
      </c>
      <c r="C5" s="6" t="str">
        <f>IFERROR(VLOOKUP(TEXT(B5,"m/d"),休日と年度!$A$2:$B$95,2,FALSE),"")</f>
        <v/>
      </c>
      <c r="D5" s="5">
        <f>B5+1</f>
        <v>43521</v>
      </c>
      <c r="E5" s="6" t="str">
        <f>IFERROR(VLOOKUP(TEXT(D5,"m/d"),休日と年度!$A$2:$B$95,2,FALSE),"")</f>
        <v/>
      </c>
      <c r="F5" s="5">
        <f>D5+1</f>
        <v>43522</v>
      </c>
      <c r="G5" s="6" t="str">
        <f>IFERROR(VLOOKUP(TEXT(F5,"m/d"),休日と年度!$A$2:$B$95,2,FALSE),"")</f>
        <v/>
      </c>
      <c r="H5" s="5">
        <f>F5+1</f>
        <v>43523</v>
      </c>
      <c r="I5" s="6" t="str">
        <f>IFERROR(VLOOKUP(TEXT(H5,"m/d"),休日と年度!$A$2:$B$95,2,FALSE),"")</f>
        <v/>
      </c>
      <c r="J5" s="5">
        <f>H5+1</f>
        <v>43524</v>
      </c>
      <c r="K5" s="6" t="str">
        <f>IFERROR(VLOOKUP(TEXT(J5,"m/d"),休日と年度!$A$2:$B$95,2,FALSE),"")</f>
        <v/>
      </c>
      <c r="L5" s="5">
        <f t="shared" ref="L5" si="0">J5+1</f>
        <v>43525</v>
      </c>
      <c r="M5" s="6" t="str">
        <f>IFERROR(VLOOKUP(TEXT(L5,"m/d"),休日と年度!$A$2:$B$95,2,FALSE),"")</f>
        <v/>
      </c>
      <c r="N5" s="5">
        <f>L5+1</f>
        <v>43526</v>
      </c>
      <c r="O5" s="6" t="str">
        <f>IFERROR(VLOOKUP(TEXT(N5,"m/d"),休日と年度!$A$2:$B$95,2,FALSE),"")</f>
        <v/>
      </c>
    </row>
    <row r="6" spans="2:15" ht="144" customHeight="1" x14ac:dyDescent="0.45">
      <c r="B6" s="24"/>
      <c r="C6" s="25"/>
      <c r="D6" s="24"/>
      <c r="E6" s="25"/>
      <c r="F6" s="24"/>
      <c r="G6" s="25"/>
      <c r="H6" s="24"/>
      <c r="I6" s="25"/>
      <c r="J6" s="24"/>
      <c r="K6" s="25"/>
      <c r="L6" s="24"/>
      <c r="M6" s="25"/>
      <c r="N6" s="24"/>
      <c r="O6" s="25"/>
    </row>
    <row r="7" spans="2:15" ht="36" customHeight="1" x14ac:dyDescent="0.45">
      <c r="B7" s="5">
        <f>N5+1</f>
        <v>43527</v>
      </c>
      <c r="C7" s="6" t="str">
        <f>IFERROR(VLOOKUP(TEXT(B7,"m/d"),休日と年度!$A$2:$B$95,2,FALSE),"")</f>
        <v/>
      </c>
      <c r="D7" s="5">
        <f>B7+1</f>
        <v>43528</v>
      </c>
      <c r="E7" s="6" t="str">
        <f>IFERROR(VLOOKUP(TEXT(D7,"m/d"),休日と年度!$A$2:$B$95,2,FALSE),"")</f>
        <v/>
      </c>
      <c r="F7" s="5">
        <f>D7+1</f>
        <v>43529</v>
      </c>
      <c r="G7" s="6" t="str">
        <f>IFERROR(VLOOKUP(TEXT(F7,"m/d"),休日と年度!$A$2:$B$95,2,FALSE),"")</f>
        <v/>
      </c>
      <c r="H7" s="5">
        <f>F7+1</f>
        <v>43530</v>
      </c>
      <c r="I7" s="6" t="str">
        <f>IFERROR(VLOOKUP(TEXT(H7,"m/d"),休日と年度!$A$2:$B$95,2,FALSE),"")</f>
        <v/>
      </c>
      <c r="J7" s="5">
        <f>H7+1</f>
        <v>43531</v>
      </c>
      <c r="K7" s="6" t="str">
        <f>IFERROR(VLOOKUP(TEXT(J7,"m/d"),休日と年度!$A$2:$B$95,2,FALSE),"")</f>
        <v/>
      </c>
      <c r="L7" s="5">
        <f t="shared" ref="L7:L13" si="1">J7+1</f>
        <v>43532</v>
      </c>
      <c r="M7" s="6" t="str">
        <f>IFERROR(VLOOKUP(TEXT(L7,"m/d"),休日と年度!$A$2:$B$95,2,FALSE),"")</f>
        <v/>
      </c>
      <c r="N7" s="5">
        <f>L7+1</f>
        <v>43533</v>
      </c>
      <c r="O7" s="6" t="str">
        <f>IFERROR(VLOOKUP(TEXT(N7,"m/d"),休日と年度!$A$2:$B$95,2,FALSE),"")</f>
        <v/>
      </c>
    </row>
    <row r="8" spans="2:15" ht="144" customHeight="1" x14ac:dyDescent="0.45">
      <c r="B8" s="24"/>
      <c r="C8" s="25"/>
      <c r="D8" s="24"/>
      <c r="E8" s="25"/>
      <c r="F8" s="24"/>
      <c r="G8" s="25"/>
      <c r="H8" s="24"/>
      <c r="I8" s="25"/>
      <c r="J8" s="24"/>
      <c r="K8" s="25"/>
      <c r="L8" s="24"/>
      <c r="M8" s="25"/>
      <c r="N8" s="24"/>
      <c r="O8" s="25"/>
    </row>
    <row r="9" spans="2:15" ht="36" customHeight="1" x14ac:dyDescent="0.45">
      <c r="B9" s="5">
        <f>N7+1</f>
        <v>43534</v>
      </c>
      <c r="C9" s="6" t="str">
        <f>IFERROR(VLOOKUP(TEXT(B9,"m/d"),休日と年度!$A$2:$B$95,2,FALSE),"")</f>
        <v/>
      </c>
      <c r="D9" s="5">
        <f>B9+1</f>
        <v>43535</v>
      </c>
      <c r="E9" s="6" t="str">
        <f>IFERROR(VLOOKUP(TEXT(D9,"m/d"),休日と年度!$A$2:$B$95,2,FALSE),"")</f>
        <v/>
      </c>
      <c r="F9" s="5">
        <f>D9+1</f>
        <v>43536</v>
      </c>
      <c r="G9" s="6" t="str">
        <f>IFERROR(VLOOKUP(TEXT(F9,"m/d"),休日と年度!$A$2:$B$95,2,FALSE),"")</f>
        <v/>
      </c>
      <c r="H9" s="5">
        <f>F9+1</f>
        <v>43537</v>
      </c>
      <c r="I9" s="6" t="str">
        <f>IFERROR(VLOOKUP(TEXT(H9,"m/d"),休日と年度!$A$2:$B$95,2,FALSE),"")</f>
        <v/>
      </c>
      <c r="J9" s="5">
        <f>H9+1</f>
        <v>43538</v>
      </c>
      <c r="K9" s="6" t="str">
        <f>IFERROR(VLOOKUP(TEXT(J9,"m/d"),休日と年度!$A$2:$B$95,2,FALSE),"")</f>
        <v/>
      </c>
      <c r="L9" s="5">
        <f t="shared" si="1"/>
        <v>43539</v>
      </c>
      <c r="M9" s="6" t="str">
        <f>IFERROR(VLOOKUP(TEXT(L9,"m/d"),休日と年度!$A$2:$B$95,2,FALSE),"")</f>
        <v/>
      </c>
      <c r="N9" s="5">
        <f>L9+1</f>
        <v>43540</v>
      </c>
      <c r="O9" s="6" t="str">
        <f>IFERROR(VLOOKUP(TEXT(N9,"m/d"),休日と年度!$A$2:$B$95,2,FALSE),"")</f>
        <v/>
      </c>
    </row>
    <row r="10" spans="2:15" ht="144" customHeight="1" x14ac:dyDescent="0.45">
      <c r="B10" s="24"/>
      <c r="C10" s="25"/>
      <c r="D10" s="24"/>
      <c r="E10" s="25"/>
      <c r="F10" s="24"/>
      <c r="G10" s="25"/>
      <c r="H10" s="24"/>
      <c r="I10" s="25"/>
      <c r="J10" s="24"/>
      <c r="K10" s="25"/>
      <c r="L10" s="24"/>
      <c r="M10" s="25"/>
      <c r="N10" s="24"/>
      <c r="O10" s="25"/>
    </row>
    <row r="11" spans="2:15" ht="36" customHeight="1" x14ac:dyDescent="0.45">
      <c r="B11" s="5">
        <f>N9+1</f>
        <v>43541</v>
      </c>
      <c r="C11" s="6" t="str">
        <f>IFERROR(VLOOKUP(TEXT(B11,"m/d"),休日と年度!$A$2:$B$95,2,FALSE),"")</f>
        <v/>
      </c>
      <c r="D11" s="5">
        <f>B11+1</f>
        <v>43542</v>
      </c>
      <c r="E11" s="6" t="str">
        <f>IFERROR(VLOOKUP(TEXT(D11,"m/d"),休日と年度!$A$2:$B$95,2,FALSE),"")</f>
        <v/>
      </c>
      <c r="F11" s="5">
        <f>D11+1</f>
        <v>43543</v>
      </c>
      <c r="G11" s="6" t="str">
        <f>IFERROR(VLOOKUP(TEXT(F11,"m/d"),休日と年度!$A$2:$B$95,2,FALSE),"")</f>
        <v/>
      </c>
      <c r="H11" s="5">
        <f>F11+1</f>
        <v>43544</v>
      </c>
      <c r="I11" s="6" t="str">
        <f>IFERROR(VLOOKUP(TEXT(H11,"m/d"),休日と年度!$A$2:$B$95,2,FALSE),"")</f>
        <v/>
      </c>
      <c r="J11" s="5">
        <f>H11+1</f>
        <v>43545</v>
      </c>
      <c r="K11" s="6" t="str">
        <f>IFERROR(VLOOKUP(TEXT(J11,"m/d"),休日と年度!$A$2:$B$95,2,FALSE),"")</f>
        <v>春分の日</v>
      </c>
      <c r="L11" s="5">
        <f t="shared" si="1"/>
        <v>43546</v>
      </c>
      <c r="M11" s="6" t="str">
        <f>IFERROR(VLOOKUP(TEXT(L11,"m/d"),休日と年度!$A$2:$B$95,2,FALSE),"")</f>
        <v/>
      </c>
      <c r="N11" s="5">
        <f>L11+1</f>
        <v>43547</v>
      </c>
      <c r="O11" s="6" t="str">
        <f>IFERROR(VLOOKUP(TEXT(N11,"m/d"),休日と年度!$A$2:$B$95,2,FALSE),"")</f>
        <v/>
      </c>
    </row>
    <row r="12" spans="2:15" ht="144" customHeight="1" x14ac:dyDescent="0.45">
      <c r="B12" s="24"/>
      <c r="C12" s="25"/>
      <c r="D12" s="24"/>
      <c r="E12" s="25"/>
      <c r="F12" s="24"/>
      <c r="G12" s="25"/>
      <c r="H12" s="24"/>
      <c r="I12" s="25"/>
      <c r="J12" s="24"/>
      <c r="K12" s="25"/>
      <c r="L12" s="24"/>
      <c r="M12" s="25"/>
      <c r="N12" s="24"/>
      <c r="O12" s="25"/>
    </row>
    <row r="13" spans="2:15" ht="36" customHeight="1" x14ac:dyDescent="0.45">
      <c r="B13" s="5">
        <f>N11+1</f>
        <v>43548</v>
      </c>
      <c r="C13" s="6" t="str">
        <f>IFERROR(VLOOKUP(TEXT(B13,"m/d"),休日と年度!$A$2:$B$95,2,FALSE),"")</f>
        <v/>
      </c>
      <c r="D13" s="5">
        <f>B13+1</f>
        <v>43549</v>
      </c>
      <c r="E13" s="6" t="str">
        <f>IFERROR(VLOOKUP(TEXT(D13,"m/d"),休日と年度!$A$2:$B$95,2,FALSE),"")</f>
        <v/>
      </c>
      <c r="F13" s="5">
        <f>D13+1</f>
        <v>43550</v>
      </c>
      <c r="G13" s="6" t="str">
        <f>IFERROR(VLOOKUP(TEXT(F13,"m/d"),休日と年度!$A$2:$B$95,2,FALSE),"")</f>
        <v/>
      </c>
      <c r="H13" s="5">
        <f>F13+1</f>
        <v>43551</v>
      </c>
      <c r="I13" s="6" t="str">
        <f>IFERROR(VLOOKUP(TEXT(H13,"m/d"),休日と年度!$A$2:$B$95,2,FALSE),"")</f>
        <v/>
      </c>
      <c r="J13" s="5">
        <f>H13+1</f>
        <v>43552</v>
      </c>
      <c r="K13" s="6" t="str">
        <f>IFERROR(VLOOKUP(TEXT(J13,"m/d"),休日と年度!$A$2:$B$95,2,FALSE),"")</f>
        <v/>
      </c>
      <c r="L13" s="5">
        <f t="shared" si="1"/>
        <v>43553</v>
      </c>
      <c r="M13" s="6" t="str">
        <f>IFERROR(VLOOKUP(TEXT(L13,"m/d"),休日と年度!$A$2:$B$95,2,FALSE),"")</f>
        <v/>
      </c>
      <c r="N13" s="5">
        <f>L13+1</f>
        <v>43554</v>
      </c>
      <c r="O13" s="6" t="str">
        <f>IFERROR(VLOOKUP(TEXT(N13,"m/d"),休日と年度!$A$2:$B$95,2,FALSE),"")</f>
        <v/>
      </c>
    </row>
    <row r="14" spans="2:15" ht="144" customHeight="1" x14ac:dyDescent="0.45">
      <c r="B14" s="24"/>
      <c r="C14" s="25"/>
      <c r="D14" s="24"/>
      <c r="E14" s="25"/>
      <c r="F14" s="24"/>
      <c r="G14" s="25"/>
      <c r="H14" s="24"/>
      <c r="I14" s="25"/>
      <c r="J14" s="24"/>
      <c r="K14" s="25"/>
      <c r="L14" s="24"/>
      <c r="M14" s="25"/>
      <c r="N14" s="24"/>
      <c r="O14" s="25"/>
    </row>
  </sheetData>
  <mergeCells count="46">
    <mergeCell ref="N12:O12"/>
    <mergeCell ref="B14:C14"/>
    <mergeCell ref="D14:E14"/>
    <mergeCell ref="F14:G14"/>
    <mergeCell ref="H14:I14"/>
    <mergeCell ref="J14:K14"/>
    <mergeCell ref="L14:M14"/>
    <mergeCell ref="N14:O14"/>
    <mergeCell ref="B12:C12"/>
    <mergeCell ref="D12:E12"/>
    <mergeCell ref="F12:G12"/>
    <mergeCell ref="H12:I12"/>
    <mergeCell ref="J12:K12"/>
    <mergeCell ref="L12:M12"/>
    <mergeCell ref="N8:O8"/>
    <mergeCell ref="B10:C10"/>
    <mergeCell ref="D10:E10"/>
    <mergeCell ref="F10:G10"/>
    <mergeCell ref="H10:I10"/>
    <mergeCell ref="J10:K10"/>
    <mergeCell ref="L10:M10"/>
    <mergeCell ref="N10:O10"/>
    <mergeCell ref="B8:C8"/>
    <mergeCell ref="D8:E8"/>
    <mergeCell ref="F8:G8"/>
    <mergeCell ref="H8:I8"/>
    <mergeCell ref="J8:K8"/>
    <mergeCell ref="L8:M8"/>
    <mergeCell ref="N4:O4"/>
    <mergeCell ref="B6:C6"/>
    <mergeCell ref="D6:E6"/>
    <mergeCell ref="F6:G6"/>
    <mergeCell ref="H6:I6"/>
    <mergeCell ref="J6:K6"/>
    <mergeCell ref="L6:M6"/>
    <mergeCell ref="N6:O6"/>
    <mergeCell ref="B2:E2"/>
    <mergeCell ref="L2:O2"/>
    <mergeCell ref="B3:C3"/>
    <mergeCell ref="F3:G3"/>
    <mergeCell ref="B4:C4"/>
    <mergeCell ref="D4:E4"/>
    <mergeCell ref="F4:G4"/>
    <mergeCell ref="H4:I4"/>
    <mergeCell ref="J4:K4"/>
    <mergeCell ref="L4:M4"/>
  </mergeCells>
  <phoneticPr fontId="1"/>
  <conditionalFormatting sqref="B5:O14">
    <cfRule type="expression" dxfId="49" priority="1">
      <formula>AND(MONTH(B5) &lt;&gt; $F$3,OR(B$4="日",C5&lt;&gt;""))</formula>
    </cfRule>
    <cfRule type="expression" dxfId="48" priority="2">
      <formula>AND(MONTH(B5) &lt;&gt; $F$3,B$4="土")</formula>
    </cfRule>
    <cfRule type="expression" dxfId="47" priority="3">
      <formula>MONTH(B5) &lt;&gt; $F$3</formula>
    </cfRule>
    <cfRule type="expression" dxfId="46" priority="4">
      <formula>OR(B$4="日",C5&lt;&gt;"")</formula>
    </cfRule>
    <cfRule type="expression" dxfId="45" priority="5">
      <formula>B$4="土"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6C159-9AAC-4D9B-91FA-4E8B83974367}">
  <dimension ref="B2:O14"/>
  <sheetViews>
    <sheetView showGridLines="0" zoomScale="40" zoomScaleNormal="40" workbookViewId="0"/>
  </sheetViews>
  <sheetFormatPr defaultRowHeight="17.399999999999999" x14ac:dyDescent="0.45"/>
  <cols>
    <col min="1" max="1" width="8.796875" style="2"/>
    <col min="2" max="2" width="10" style="2" customWidth="1"/>
    <col min="3" max="3" width="20.09765625" style="2" customWidth="1"/>
    <col min="4" max="4" width="10" style="2" customWidth="1"/>
    <col min="5" max="5" width="20.09765625" style="2" customWidth="1"/>
    <col min="6" max="6" width="10" style="2" customWidth="1"/>
    <col min="7" max="7" width="20.09765625" style="2" customWidth="1"/>
    <col min="8" max="8" width="10" style="2" customWidth="1"/>
    <col min="9" max="9" width="20.09765625" style="2" customWidth="1"/>
    <col min="10" max="10" width="10" style="2" customWidth="1"/>
    <col min="11" max="11" width="20.09765625" style="2" customWidth="1"/>
    <col min="12" max="12" width="10" style="2" customWidth="1"/>
    <col min="13" max="13" width="20.09765625" style="2" customWidth="1"/>
    <col min="14" max="14" width="10" style="2" customWidth="1"/>
    <col min="15" max="15" width="20.09765625" style="2" customWidth="1"/>
    <col min="16" max="16384" width="8.796875" style="2"/>
  </cols>
  <sheetData>
    <row r="2" spans="2:15" ht="90" customHeight="1" x14ac:dyDescent="0.45">
      <c r="B2" s="17" t="str">
        <f>B3 &amp; " 年"</f>
        <v>2019 年</v>
      </c>
      <c r="C2" s="17"/>
      <c r="D2" s="17"/>
      <c r="E2" s="17"/>
      <c r="L2" s="18" t="str">
        <f>F3 &amp; "  月"</f>
        <v>4  月</v>
      </c>
      <c r="M2" s="18"/>
      <c r="N2" s="18"/>
      <c r="O2" s="18"/>
    </row>
    <row r="3" spans="2:15" ht="31.2" hidden="1" customHeight="1" x14ac:dyDescent="0.45">
      <c r="B3" s="19">
        <f>休日と年度!D2</f>
        <v>2019</v>
      </c>
      <c r="C3" s="19"/>
      <c r="D3" s="7"/>
      <c r="E3" s="7"/>
      <c r="F3" s="19">
        <v>4</v>
      </c>
      <c r="G3" s="19"/>
      <c r="H3" s="7"/>
      <c r="I3" s="10"/>
      <c r="J3" s="1"/>
      <c r="K3" s="1"/>
      <c r="L3" s="1"/>
      <c r="M3" s="1"/>
      <c r="N3" s="1"/>
      <c r="O3" s="1"/>
    </row>
    <row r="4" spans="2:15" ht="42" customHeight="1" x14ac:dyDescent="0.45">
      <c r="B4" s="20" t="str">
        <f>TEXT(1,"AAA")</f>
        <v>日</v>
      </c>
      <c r="C4" s="21"/>
      <c r="D4" s="22" t="str">
        <f>TEXT(2,"AAA")</f>
        <v>月</v>
      </c>
      <c r="E4" s="23"/>
      <c r="F4" s="22" t="str">
        <f>TEXT(3,"AAA")</f>
        <v>火</v>
      </c>
      <c r="G4" s="23"/>
      <c r="H4" s="22" t="str">
        <f>TEXT(4,"AAA")</f>
        <v>水</v>
      </c>
      <c r="I4" s="23"/>
      <c r="J4" s="22" t="str">
        <f>TEXT(5,"AAA")</f>
        <v>木</v>
      </c>
      <c r="K4" s="23"/>
      <c r="L4" s="22" t="str">
        <f>TEXT(6,"AAA")</f>
        <v>金</v>
      </c>
      <c r="M4" s="23"/>
      <c r="N4" s="15" t="str">
        <f>TEXT(7,"AAA")</f>
        <v>土</v>
      </c>
      <c r="O4" s="16"/>
    </row>
    <row r="5" spans="2:15" ht="36" customHeight="1" x14ac:dyDescent="0.45">
      <c r="B5" s="5">
        <f>DATE($B$3,$F$3,1)-WEEKDAY(DATE($B$3,$F$3,1))+1</f>
        <v>43555</v>
      </c>
      <c r="C5" s="6" t="str">
        <f>IFERROR(VLOOKUP(TEXT(B5,"m/d"),休日と年度!$A$2:$B$95,2,FALSE),"")</f>
        <v/>
      </c>
      <c r="D5" s="5">
        <f>B5+1</f>
        <v>43556</v>
      </c>
      <c r="E5" s="6" t="str">
        <f>IFERROR(VLOOKUP(TEXT(D5,"m/d"),休日と年度!$A$2:$B$95,2,FALSE),"")</f>
        <v/>
      </c>
      <c r="F5" s="5">
        <f>D5+1</f>
        <v>43557</v>
      </c>
      <c r="G5" s="6" t="str">
        <f>IFERROR(VLOOKUP(TEXT(F5,"m/d"),休日と年度!$A$2:$B$95,2,FALSE),"")</f>
        <v/>
      </c>
      <c r="H5" s="5">
        <f>F5+1</f>
        <v>43558</v>
      </c>
      <c r="I5" s="6" t="str">
        <f>IFERROR(VLOOKUP(TEXT(H5,"m/d"),休日と年度!$A$2:$B$95,2,FALSE),"")</f>
        <v/>
      </c>
      <c r="J5" s="5">
        <f>H5+1</f>
        <v>43559</v>
      </c>
      <c r="K5" s="6" t="str">
        <f>IFERROR(VLOOKUP(TEXT(J5,"m/d"),休日と年度!$A$2:$B$95,2,FALSE),"")</f>
        <v/>
      </c>
      <c r="L5" s="5">
        <f t="shared" ref="L5" si="0">J5+1</f>
        <v>43560</v>
      </c>
      <c r="M5" s="6" t="str">
        <f>IFERROR(VLOOKUP(TEXT(L5,"m/d"),休日と年度!$A$2:$B$95,2,FALSE),"")</f>
        <v/>
      </c>
      <c r="N5" s="5">
        <f>L5+1</f>
        <v>43561</v>
      </c>
      <c r="O5" s="6" t="str">
        <f>IFERROR(VLOOKUP(TEXT(N5,"m/d"),休日と年度!$A$2:$B$95,2,FALSE),"")</f>
        <v/>
      </c>
    </row>
    <row r="6" spans="2:15" ht="144" customHeight="1" x14ac:dyDescent="0.45">
      <c r="B6" s="24"/>
      <c r="C6" s="25"/>
      <c r="D6" s="24"/>
      <c r="E6" s="25"/>
      <c r="F6" s="24"/>
      <c r="G6" s="25"/>
      <c r="H6" s="24"/>
      <c r="I6" s="25"/>
      <c r="J6" s="24"/>
      <c r="K6" s="25"/>
      <c r="L6" s="24"/>
      <c r="M6" s="25"/>
      <c r="N6" s="24"/>
      <c r="O6" s="25"/>
    </row>
    <row r="7" spans="2:15" ht="36" customHeight="1" x14ac:dyDescent="0.45">
      <c r="B7" s="5">
        <f>N5+1</f>
        <v>43562</v>
      </c>
      <c r="C7" s="6" t="str">
        <f>IFERROR(VLOOKUP(TEXT(B7,"m/d"),休日と年度!$A$2:$B$95,2,FALSE),"")</f>
        <v/>
      </c>
      <c r="D7" s="5">
        <f>B7+1</f>
        <v>43563</v>
      </c>
      <c r="E7" s="6" t="str">
        <f>IFERROR(VLOOKUP(TEXT(D7,"m/d"),休日と年度!$A$2:$B$95,2,FALSE),"")</f>
        <v/>
      </c>
      <c r="F7" s="5">
        <f>D7+1</f>
        <v>43564</v>
      </c>
      <c r="G7" s="6" t="str">
        <f>IFERROR(VLOOKUP(TEXT(F7,"m/d"),休日と年度!$A$2:$B$95,2,FALSE),"")</f>
        <v/>
      </c>
      <c r="H7" s="5">
        <f>F7+1</f>
        <v>43565</v>
      </c>
      <c r="I7" s="6" t="str">
        <f>IFERROR(VLOOKUP(TEXT(H7,"m/d"),休日と年度!$A$2:$B$95,2,FALSE),"")</f>
        <v/>
      </c>
      <c r="J7" s="5">
        <f>H7+1</f>
        <v>43566</v>
      </c>
      <c r="K7" s="6" t="str">
        <f>IFERROR(VLOOKUP(TEXT(J7,"m/d"),休日と年度!$A$2:$B$95,2,FALSE),"")</f>
        <v/>
      </c>
      <c r="L7" s="5">
        <f t="shared" ref="L7:L13" si="1">J7+1</f>
        <v>43567</v>
      </c>
      <c r="M7" s="6" t="str">
        <f>IFERROR(VLOOKUP(TEXT(L7,"m/d"),休日と年度!$A$2:$B$95,2,FALSE),"")</f>
        <v/>
      </c>
      <c r="N7" s="5">
        <f>L7+1</f>
        <v>43568</v>
      </c>
      <c r="O7" s="6" t="str">
        <f>IFERROR(VLOOKUP(TEXT(N7,"m/d"),休日と年度!$A$2:$B$95,2,FALSE),"")</f>
        <v/>
      </c>
    </row>
    <row r="8" spans="2:15" ht="144" customHeight="1" x14ac:dyDescent="0.45">
      <c r="B8" s="24"/>
      <c r="C8" s="25"/>
      <c r="D8" s="24"/>
      <c r="E8" s="25"/>
      <c r="F8" s="24"/>
      <c r="G8" s="25"/>
      <c r="H8" s="24"/>
      <c r="I8" s="25"/>
      <c r="J8" s="24"/>
      <c r="K8" s="25"/>
      <c r="L8" s="24"/>
      <c r="M8" s="25"/>
      <c r="N8" s="24"/>
      <c r="O8" s="25"/>
    </row>
    <row r="9" spans="2:15" ht="36" customHeight="1" x14ac:dyDescent="0.45">
      <c r="B9" s="5">
        <f>N7+1</f>
        <v>43569</v>
      </c>
      <c r="C9" s="6" t="str">
        <f>IFERROR(VLOOKUP(TEXT(B9,"m/d"),休日と年度!$A$2:$B$95,2,FALSE),"")</f>
        <v/>
      </c>
      <c r="D9" s="5">
        <f>B9+1</f>
        <v>43570</v>
      </c>
      <c r="E9" s="6" t="str">
        <f>IFERROR(VLOOKUP(TEXT(D9,"m/d"),休日と年度!$A$2:$B$95,2,FALSE),"")</f>
        <v/>
      </c>
      <c r="F9" s="5">
        <f>D9+1</f>
        <v>43571</v>
      </c>
      <c r="G9" s="6" t="str">
        <f>IFERROR(VLOOKUP(TEXT(F9,"m/d"),休日と年度!$A$2:$B$95,2,FALSE),"")</f>
        <v/>
      </c>
      <c r="H9" s="5">
        <f>F9+1</f>
        <v>43572</v>
      </c>
      <c r="I9" s="6" t="str">
        <f>IFERROR(VLOOKUP(TEXT(H9,"m/d"),休日と年度!$A$2:$B$95,2,FALSE),"")</f>
        <v/>
      </c>
      <c r="J9" s="5">
        <f>H9+1</f>
        <v>43573</v>
      </c>
      <c r="K9" s="6" t="str">
        <f>IFERROR(VLOOKUP(TEXT(J9,"m/d"),休日と年度!$A$2:$B$95,2,FALSE),"")</f>
        <v/>
      </c>
      <c r="L9" s="5">
        <f t="shared" si="1"/>
        <v>43574</v>
      </c>
      <c r="M9" s="6" t="str">
        <f>IFERROR(VLOOKUP(TEXT(L9,"m/d"),休日と年度!$A$2:$B$95,2,FALSE),"")</f>
        <v/>
      </c>
      <c r="N9" s="5">
        <f>L9+1</f>
        <v>43575</v>
      </c>
      <c r="O9" s="6" t="str">
        <f>IFERROR(VLOOKUP(TEXT(N9,"m/d"),休日と年度!$A$2:$B$95,2,FALSE),"")</f>
        <v/>
      </c>
    </row>
    <row r="10" spans="2:15" ht="144" customHeight="1" x14ac:dyDescent="0.45">
      <c r="B10" s="24"/>
      <c r="C10" s="25"/>
      <c r="D10" s="24"/>
      <c r="E10" s="25"/>
      <c r="F10" s="24"/>
      <c r="G10" s="25"/>
      <c r="H10" s="24"/>
      <c r="I10" s="25"/>
      <c r="J10" s="24"/>
      <c r="K10" s="25"/>
      <c r="L10" s="24"/>
      <c r="M10" s="25"/>
      <c r="N10" s="24"/>
      <c r="O10" s="25"/>
    </row>
    <row r="11" spans="2:15" ht="36" customHeight="1" x14ac:dyDescent="0.45">
      <c r="B11" s="5">
        <f>N9+1</f>
        <v>43576</v>
      </c>
      <c r="C11" s="6" t="str">
        <f>IFERROR(VLOOKUP(TEXT(B11,"m/d"),休日と年度!$A$2:$B$95,2,FALSE),"")</f>
        <v/>
      </c>
      <c r="D11" s="5">
        <f>B11+1</f>
        <v>43577</v>
      </c>
      <c r="E11" s="6" t="str">
        <f>IFERROR(VLOOKUP(TEXT(D11,"m/d"),休日と年度!$A$2:$B$95,2,FALSE),"")</f>
        <v/>
      </c>
      <c r="F11" s="5">
        <f>D11+1</f>
        <v>43578</v>
      </c>
      <c r="G11" s="6" t="str">
        <f>IFERROR(VLOOKUP(TEXT(F11,"m/d"),休日と年度!$A$2:$B$95,2,FALSE),"")</f>
        <v/>
      </c>
      <c r="H11" s="5">
        <f>F11+1</f>
        <v>43579</v>
      </c>
      <c r="I11" s="6" t="str">
        <f>IFERROR(VLOOKUP(TEXT(H11,"m/d"),休日と年度!$A$2:$B$95,2,FALSE),"")</f>
        <v/>
      </c>
      <c r="J11" s="5">
        <f>H11+1</f>
        <v>43580</v>
      </c>
      <c r="K11" s="6" t="str">
        <f>IFERROR(VLOOKUP(TEXT(J11,"m/d"),休日と年度!$A$2:$B$95,2,FALSE),"")</f>
        <v/>
      </c>
      <c r="L11" s="5">
        <f t="shared" si="1"/>
        <v>43581</v>
      </c>
      <c r="M11" s="6" t="str">
        <f>IFERROR(VLOOKUP(TEXT(L11,"m/d"),休日と年度!$A$2:$B$95,2,FALSE),"")</f>
        <v/>
      </c>
      <c r="N11" s="5">
        <f>L11+1</f>
        <v>43582</v>
      </c>
      <c r="O11" s="6" t="str">
        <f>IFERROR(VLOOKUP(TEXT(N11,"m/d"),休日と年度!$A$2:$B$95,2,FALSE),"")</f>
        <v/>
      </c>
    </row>
    <row r="12" spans="2:15" ht="144" customHeight="1" x14ac:dyDescent="0.45">
      <c r="B12" s="24"/>
      <c r="C12" s="25"/>
      <c r="D12" s="24"/>
      <c r="E12" s="25"/>
      <c r="F12" s="24"/>
      <c r="G12" s="25"/>
      <c r="H12" s="24"/>
      <c r="I12" s="25"/>
      <c r="J12" s="24"/>
      <c r="K12" s="25"/>
      <c r="L12" s="24"/>
      <c r="M12" s="25"/>
      <c r="N12" s="24"/>
      <c r="O12" s="25"/>
    </row>
    <row r="13" spans="2:15" ht="36" customHeight="1" x14ac:dyDescent="0.45">
      <c r="B13" s="5">
        <f>N11+1</f>
        <v>43583</v>
      </c>
      <c r="C13" s="6" t="str">
        <f>IFERROR(VLOOKUP(TEXT(B13,"m/d"),休日と年度!$A$2:$B$95,2,FALSE),"")</f>
        <v/>
      </c>
      <c r="D13" s="5">
        <f>B13+1</f>
        <v>43584</v>
      </c>
      <c r="E13" s="6" t="str">
        <f>IFERROR(VLOOKUP(TEXT(D13,"m/d"),休日と年度!$A$2:$B$95,2,FALSE),"")</f>
        <v>昭和の日</v>
      </c>
      <c r="F13" s="5">
        <f>D13+1</f>
        <v>43585</v>
      </c>
      <c r="G13" s="6" t="str">
        <f>IFERROR(VLOOKUP(TEXT(F13,"m/d"),休日と年度!$A$2:$B$95,2,FALSE),"")</f>
        <v/>
      </c>
      <c r="H13" s="5">
        <f>F13+1</f>
        <v>43586</v>
      </c>
      <c r="I13" s="6" t="str">
        <f>IFERROR(VLOOKUP(TEXT(H13,"m/d"),休日と年度!$A$2:$B$95,2,FALSE),"")</f>
        <v/>
      </c>
      <c r="J13" s="5">
        <f>H13+1</f>
        <v>43587</v>
      </c>
      <c r="K13" s="6" t="str">
        <f>IFERROR(VLOOKUP(TEXT(J13,"m/d"),休日と年度!$A$2:$B$95,2,FALSE),"")</f>
        <v/>
      </c>
      <c r="L13" s="5">
        <f t="shared" si="1"/>
        <v>43588</v>
      </c>
      <c r="M13" s="6" t="str">
        <f>IFERROR(VLOOKUP(TEXT(L13,"m/d"),休日と年度!$A$2:$B$95,2,FALSE),"")</f>
        <v>憲法記念日</v>
      </c>
      <c r="N13" s="5">
        <f>L13+1</f>
        <v>43589</v>
      </c>
      <c r="O13" s="6" t="str">
        <f>IFERROR(VLOOKUP(TEXT(N13,"m/d"),休日と年度!$A$2:$B$95,2,FALSE),"")</f>
        <v>みどりの日</v>
      </c>
    </row>
    <row r="14" spans="2:15" ht="144" customHeight="1" x14ac:dyDescent="0.45">
      <c r="B14" s="24"/>
      <c r="C14" s="25"/>
      <c r="D14" s="24"/>
      <c r="E14" s="25"/>
      <c r="F14" s="24"/>
      <c r="G14" s="25"/>
      <c r="H14" s="24"/>
      <c r="I14" s="25"/>
      <c r="J14" s="24"/>
      <c r="K14" s="25"/>
      <c r="L14" s="24"/>
      <c r="M14" s="25"/>
      <c r="N14" s="24"/>
      <c r="O14" s="25"/>
    </row>
  </sheetData>
  <mergeCells count="46">
    <mergeCell ref="N12:O12"/>
    <mergeCell ref="B14:C14"/>
    <mergeCell ref="D14:E14"/>
    <mergeCell ref="F14:G14"/>
    <mergeCell ref="H14:I14"/>
    <mergeCell ref="J14:K14"/>
    <mergeCell ref="L14:M14"/>
    <mergeCell ref="N14:O14"/>
    <mergeCell ref="B12:C12"/>
    <mergeCell ref="D12:E12"/>
    <mergeCell ref="F12:G12"/>
    <mergeCell ref="H12:I12"/>
    <mergeCell ref="J12:K12"/>
    <mergeCell ref="L12:M12"/>
    <mergeCell ref="N8:O8"/>
    <mergeCell ref="B10:C10"/>
    <mergeCell ref="D10:E10"/>
    <mergeCell ref="F10:G10"/>
    <mergeCell ref="H10:I10"/>
    <mergeCell ref="J10:K10"/>
    <mergeCell ref="L10:M10"/>
    <mergeCell ref="N10:O10"/>
    <mergeCell ref="B8:C8"/>
    <mergeCell ref="D8:E8"/>
    <mergeCell ref="F8:G8"/>
    <mergeCell ref="H8:I8"/>
    <mergeCell ref="J8:K8"/>
    <mergeCell ref="L8:M8"/>
    <mergeCell ref="N4:O4"/>
    <mergeCell ref="B6:C6"/>
    <mergeCell ref="D6:E6"/>
    <mergeCell ref="F6:G6"/>
    <mergeCell ref="H6:I6"/>
    <mergeCell ref="J6:K6"/>
    <mergeCell ref="L6:M6"/>
    <mergeCell ref="N6:O6"/>
    <mergeCell ref="B2:E2"/>
    <mergeCell ref="L2:O2"/>
    <mergeCell ref="B3:C3"/>
    <mergeCell ref="F3:G3"/>
    <mergeCell ref="B4:C4"/>
    <mergeCell ref="D4:E4"/>
    <mergeCell ref="F4:G4"/>
    <mergeCell ref="H4:I4"/>
    <mergeCell ref="J4:K4"/>
    <mergeCell ref="L4:M4"/>
  </mergeCells>
  <phoneticPr fontId="1"/>
  <conditionalFormatting sqref="B5:O14">
    <cfRule type="expression" dxfId="44" priority="1">
      <formula>AND(MONTH(B5) &lt;&gt; $F$3,OR(B$4="日",C5&lt;&gt;""))</formula>
    </cfRule>
    <cfRule type="expression" dxfId="43" priority="2">
      <formula>AND(MONTH(B5) &lt;&gt; $F$3,B$4="土")</formula>
    </cfRule>
    <cfRule type="expression" dxfId="42" priority="3">
      <formula>MONTH(B5) &lt;&gt; $F$3</formula>
    </cfRule>
    <cfRule type="expression" dxfId="41" priority="4">
      <formula>OR(B$4="日",C5&lt;&gt;"")</formula>
    </cfRule>
    <cfRule type="expression" dxfId="40" priority="5">
      <formula>B$4="土"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185DB-C0E4-4F6A-850F-1163284EABB0}">
  <dimension ref="B2:O14"/>
  <sheetViews>
    <sheetView showGridLines="0" zoomScale="40" zoomScaleNormal="40" workbookViewId="0"/>
  </sheetViews>
  <sheetFormatPr defaultRowHeight="17.399999999999999" x14ac:dyDescent="0.45"/>
  <cols>
    <col min="1" max="1" width="8.796875" style="2"/>
    <col min="2" max="2" width="10" style="2" customWidth="1"/>
    <col min="3" max="3" width="20.09765625" style="2" customWidth="1"/>
    <col min="4" max="4" width="10" style="2" customWidth="1"/>
    <col min="5" max="5" width="20.09765625" style="2" customWidth="1"/>
    <col min="6" max="6" width="10" style="2" customWidth="1"/>
    <col min="7" max="7" width="20.09765625" style="2" customWidth="1"/>
    <col min="8" max="8" width="10" style="2" customWidth="1"/>
    <col min="9" max="9" width="20.09765625" style="2" customWidth="1"/>
    <col min="10" max="10" width="10" style="2" customWidth="1"/>
    <col min="11" max="11" width="20.09765625" style="2" customWidth="1"/>
    <col min="12" max="12" width="10" style="2" customWidth="1"/>
    <col min="13" max="13" width="20.09765625" style="2" customWidth="1"/>
    <col min="14" max="14" width="10" style="2" customWidth="1"/>
    <col min="15" max="15" width="20.09765625" style="2" customWidth="1"/>
    <col min="16" max="16384" width="8.796875" style="2"/>
  </cols>
  <sheetData>
    <row r="2" spans="2:15" ht="90" customHeight="1" x14ac:dyDescent="0.45">
      <c r="B2" s="17" t="str">
        <f>B3 &amp; " 年"</f>
        <v>2019 年</v>
      </c>
      <c r="C2" s="17"/>
      <c r="D2" s="17"/>
      <c r="E2" s="17"/>
      <c r="L2" s="18" t="str">
        <f>F3 &amp; "  月"</f>
        <v>5  月</v>
      </c>
      <c r="M2" s="18"/>
      <c r="N2" s="18"/>
      <c r="O2" s="18"/>
    </row>
    <row r="3" spans="2:15" ht="31.2" hidden="1" customHeight="1" x14ac:dyDescent="0.45">
      <c r="B3" s="19">
        <f>休日と年度!D2</f>
        <v>2019</v>
      </c>
      <c r="C3" s="19"/>
      <c r="D3" s="7"/>
      <c r="E3" s="7"/>
      <c r="F3" s="19">
        <v>5</v>
      </c>
      <c r="G3" s="19"/>
      <c r="H3" s="7"/>
      <c r="I3" s="10"/>
      <c r="J3" s="1"/>
      <c r="K3" s="1"/>
      <c r="L3" s="1"/>
      <c r="M3" s="1"/>
      <c r="N3" s="1"/>
      <c r="O3" s="1"/>
    </row>
    <row r="4" spans="2:15" ht="42" customHeight="1" x14ac:dyDescent="0.45">
      <c r="B4" s="20" t="str">
        <f>TEXT(1,"AAA")</f>
        <v>日</v>
      </c>
      <c r="C4" s="21"/>
      <c r="D4" s="22" t="str">
        <f>TEXT(2,"AAA")</f>
        <v>月</v>
      </c>
      <c r="E4" s="23"/>
      <c r="F4" s="22" t="str">
        <f>TEXT(3,"AAA")</f>
        <v>火</v>
      </c>
      <c r="G4" s="23"/>
      <c r="H4" s="22" t="str">
        <f>TEXT(4,"AAA")</f>
        <v>水</v>
      </c>
      <c r="I4" s="23"/>
      <c r="J4" s="22" t="str">
        <f>TEXT(5,"AAA")</f>
        <v>木</v>
      </c>
      <c r="K4" s="23"/>
      <c r="L4" s="22" t="str">
        <f>TEXT(6,"AAA")</f>
        <v>金</v>
      </c>
      <c r="M4" s="23"/>
      <c r="N4" s="15" t="str">
        <f>TEXT(7,"AAA")</f>
        <v>土</v>
      </c>
      <c r="O4" s="16"/>
    </row>
    <row r="5" spans="2:15" ht="36" customHeight="1" x14ac:dyDescent="0.45">
      <c r="B5" s="5">
        <f>DATE($B$3,$F$3,1)-WEEKDAY(DATE($B$3,$F$3,1))+1</f>
        <v>43583</v>
      </c>
      <c r="C5" s="6" t="str">
        <f>IFERROR(VLOOKUP(TEXT(B5,"m/d"),休日と年度!$A$2:$B$95,2,FALSE),"")</f>
        <v/>
      </c>
      <c r="D5" s="5">
        <f>B5+1</f>
        <v>43584</v>
      </c>
      <c r="E5" s="6" t="str">
        <f>IFERROR(VLOOKUP(TEXT(D5,"m/d"),休日と年度!$A$2:$B$95,2,FALSE),"")</f>
        <v>昭和の日</v>
      </c>
      <c r="F5" s="5">
        <f>D5+1</f>
        <v>43585</v>
      </c>
      <c r="G5" s="6" t="str">
        <f>IFERROR(VLOOKUP(TEXT(F5,"m/d"),休日と年度!$A$2:$B$95,2,FALSE),"")</f>
        <v/>
      </c>
      <c r="H5" s="5">
        <f>F5+1</f>
        <v>43586</v>
      </c>
      <c r="I5" s="6" t="str">
        <f>IFERROR(VLOOKUP(TEXT(H5,"m/d"),休日と年度!$A$2:$B$95,2,FALSE),"")</f>
        <v/>
      </c>
      <c r="J5" s="5">
        <f>H5+1</f>
        <v>43587</v>
      </c>
      <c r="K5" s="6" t="str">
        <f>IFERROR(VLOOKUP(TEXT(J5,"m/d"),休日と年度!$A$2:$B$95,2,FALSE),"")</f>
        <v/>
      </c>
      <c r="L5" s="5">
        <f t="shared" ref="L5" si="0">J5+1</f>
        <v>43588</v>
      </c>
      <c r="M5" s="6" t="str">
        <f>IFERROR(VLOOKUP(TEXT(L5,"m/d"),休日と年度!$A$2:$B$95,2,FALSE),"")</f>
        <v>憲法記念日</v>
      </c>
      <c r="N5" s="5">
        <f>L5+1</f>
        <v>43589</v>
      </c>
      <c r="O5" s="6" t="str">
        <f>IFERROR(VLOOKUP(TEXT(N5,"m/d"),休日と年度!$A$2:$B$95,2,FALSE),"")</f>
        <v>みどりの日</v>
      </c>
    </row>
    <row r="6" spans="2:15" ht="144" customHeight="1" x14ac:dyDescent="0.45">
      <c r="B6" s="24"/>
      <c r="C6" s="25"/>
      <c r="D6" s="24"/>
      <c r="E6" s="25"/>
      <c r="F6" s="24"/>
      <c r="G6" s="25"/>
      <c r="H6" s="24"/>
      <c r="I6" s="25"/>
      <c r="J6" s="24"/>
      <c r="K6" s="25"/>
      <c r="L6" s="24"/>
      <c r="M6" s="25"/>
      <c r="N6" s="24"/>
      <c r="O6" s="25"/>
    </row>
    <row r="7" spans="2:15" ht="36" customHeight="1" x14ac:dyDescent="0.45">
      <c r="B7" s="5">
        <f>N5+1</f>
        <v>43590</v>
      </c>
      <c r="C7" s="6" t="str">
        <f>IFERROR(VLOOKUP(TEXT(B7,"m/d"),休日と年度!$A$2:$B$95,2,FALSE),"")</f>
        <v>こどもの日</v>
      </c>
      <c r="D7" s="5">
        <f>B7+1</f>
        <v>43591</v>
      </c>
      <c r="E7" s="6" t="str">
        <f>IFERROR(VLOOKUP(TEXT(D7,"m/d"),休日と年度!$A$2:$B$95,2,FALSE),"")</f>
        <v>振替休日</v>
      </c>
      <c r="F7" s="5">
        <f>D7+1</f>
        <v>43592</v>
      </c>
      <c r="G7" s="6" t="str">
        <f>IFERROR(VLOOKUP(TEXT(F7,"m/d"),休日と年度!$A$2:$B$95,2,FALSE),"")</f>
        <v/>
      </c>
      <c r="H7" s="5">
        <f>F7+1</f>
        <v>43593</v>
      </c>
      <c r="I7" s="6" t="str">
        <f>IFERROR(VLOOKUP(TEXT(H7,"m/d"),休日と年度!$A$2:$B$95,2,FALSE),"")</f>
        <v/>
      </c>
      <c r="J7" s="5">
        <f>H7+1</f>
        <v>43594</v>
      </c>
      <c r="K7" s="6" t="str">
        <f>IFERROR(VLOOKUP(TEXT(J7,"m/d"),休日と年度!$A$2:$B$95,2,FALSE),"")</f>
        <v/>
      </c>
      <c r="L7" s="5">
        <f t="shared" ref="L7:L13" si="1">J7+1</f>
        <v>43595</v>
      </c>
      <c r="M7" s="6" t="str">
        <f>IFERROR(VLOOKUP(TEXT(L7,"m/d"),休日と年度!$A$2:$B$95,2,FALSE),"")</f>
        <v/>
      </c>
      <c r="N7" s="5">
        <f>L7+1</f>
        <v>43596</v>
      </c>
      <c r="O7" s="6" t="str">
        <f>IFERROR(VLOOKUP(TEXT(N7,"m/d"),休日と年度!$A$2:$B$95,2,FALSE),"")</f>
        <v/>
      </c>
    </row>
    <row r="8" spans="2:15" ht="144" customHeight="1" x14ac:dyDescent="0.45">
      <c r="B8" s="24"/>
      <c r="C8" s="25"/>
      <c r="D8" s="24"/>
      <c r="E8" s="25"/>
      <c r="F8" s="24"/>
      <c r="G8" s="25"/>
      <c r="H8" s="24"/>
      <c r="I8" s="25"/>
      <c r="J8" s="24"/>
      <c r="K8" s="25"/>
      <c r="L8" s="24"/>
      <c r="M8" s="25"/>
      <c r="N8" s="24"/>
      <c r="O8" s="25"/>
    </row>
    <row r="9" spans="2:15" ht="36" customHeight="1" x14ac:dyDescent="0.45">
      <c r="B9" s="5">
        <f>N7+1</f>
        <v>43597</v>
      </c>
      <c r="C9" s="6" t="str">
        <f>IFERROR(VLOOKUP(TEXT(B9,"m/d"),休日と年度!$A$2:$B$95,2,FALSE),"")</f>
        <v/>
      </c>
      <c r="D9" s="5">
        <f>B9+1</f>
        <v>43598</v>
      </c>
      <c r="E9" s="6" t="str">
        <f>IFERROR(VLOOKUP(TEXT(D9,"m/d"),休日と年度!$A$2:$B$95,2,FALSE),"")</f>
        <v/>
      </c>
      <c r="F9" s="5">
        <f>D9+1</f>
        <v>43599</v>
      </c>
      <c r="G9" s="6" t="str">
        <f>IFERROR(VLOOKUP(TEXT(F9,"m/d"),休日と年度!$A$2:$B$95,2,FALSE),"")</f>
        <v/>
      </c>
      <c r="H9" s="5">
        <f>F9+1</f>
        <v>43600</v>
      </c>
      <c r="I9" s="6" t="str">
        <f>IFERROR(VLOOKUP(TEXT(H9,"m/d"),休日と年度!$A$2:$B$95,2,FALSE),"")</f>
        <v/>
      </c>
      <c r="J9" s="5">
        <f>H9+1</f>
        <v>43601</v>
      </c>
      <c r="K9" s="6" t="str">
        <f>IFERROR(VLOOKUP(TEXT(J9,"m/d"),休日と年度!$A$2:$B$95,2,FALSE),"")</f>
        <v/>
      </c>
      <c r="L9" s="5">
        <f t="shared" si="1"/>
        <v>43602</v>
      </c>
      <c r="M9" s="6" t="str">
        <f>IFERROR(VLOOKUP(TEXT(L9,"m/d"),休日と年度!$A$2:$B$95,2,FALSE),"")</f>
        <v/>
      </c>
      <c r="N9" s="5">
        <f>L9+1</f>
        <v>43603</v>
      </c>
      <c r="O9" s="6" t="str">
        <f>IFERROR(VLOOKUP(TEXT(N9,"m/d"),休日と年度!$A$2:$B$95,2,FALSE),"")</f>
        <v/>
      </c>
    </row>
    <row r="10" spans="2:15" ht="144" customHeight="1" x14ac:dyDescent="0.45">
      <c r="B10" s="24"/>
      <c r="C10" s="25"/>
      <c r="D10" s="24"/>
      <c r="E10" s="25"/>
      <c r="F10" s="24"/>
      <c r="G10" s="25"/>
      <c r="H10" s="24"/>
      <c r="I10" s="25"/>
      <c r="J10" s="24"/>
      <c r="K10" s="25"/>
      <c r="L10" s="24"/>
      <c r="M10" s="25"/>
      <c r="N10" s="24"/>
      <c r="O10" s="25"/>
    </row>
    <row r="11" spans="2:15" ht="36" customHeight="1" x14ac:dyDescent="0.45">
      <c r="B11" s="5">
        <f>N9+1</f>
        <v>43604</v>
      </c>
      <c r="C11" s="6" t="str">
        <f>IFERROR(VLOOKUP(TEXT(B11,"m/d"),休日と年度!$A$2:$B$95,2,FALSE),"")</f>
        <v/>
      </c>
      <c r="D11" s="5">
        <f>B11+1</f>
        <v>43605</v>
      </c>
      <c r="E11" s="6" t="str">
        <f>IFERROR(VLOOKUP(TEXT(D11,"m/d"),休日と年度!$A$2:$B$95,2,FALSE),"")</f>
        <v/>
      </c>
      <c r="F11" s="5">
        <f>D11+1</f>
        <v>43606</v>
      </c>
      <c r="G11" s="6" t="str">
        <f>IFERROR(VLOOKUP(TEXT(F11,"m/d"),休日と年度!$A$2:$B$95,2,FALSE),"")</f>
        <v/>
      </c>
      <c r="H11" s="5">
        <f>F11+1</f>
        <v>43607</v>
      </c>
      <c r="I11" s="6" t="str">
        <f>IFERROR(VLOOKUP(TEXT(H11,"m/d"),休日と年度!$A$2:$B$95,2,FALSE),"")</f>
        <v/>
      </c>
      <c r="J11" s="5">
        <f>H11+1</f>
        <v>43608</v>
      </c>
      <c r="K11" s="6" t="str">
        <f>IFERROR(VLOOKUP(TEXT(J11,"m/d"),休日と年度!$A$2:$B$95,2,FALSE),"")</f>
        <v/>
      </c>
      <c r="L11" s="5">
        <f t="shared" si="1"/>
        <v>43609</v>
      </c>
      <c r="M11" s="6" t="str">
        <f>IFERROR(VLOOKUP(TEXT(L11,"m/d"),休日と年度!$A$2:$B$95,2,FALSE),"")</f>
        <v/>
      </c>
      <c r="N11" s="5">
        <f>L11+1</f>
        <v>43610</v>
      </c>
      <c r="O11" s="6" t="str">
        <f>IFERROR(VLOOKUP(TEXT(N11,"m/d"),休日と年度!$A$2:$B$95,2,FALSE),"")</f>
        <v/>
      </c>
    </row>
    <row r="12" spans="2:15" ht="144" customHeight="1" x14ac:dyDescent="0.45">
      <c r="B12" s="24"/>
      <c r="C12" s="25"/>
      <c r="D12" s="24"/>
      <c r="E12" s="25"/>
      <c r="F12" s="24"/>
      <c r="G12" s="25"/>
      <c r="H12" s="24"/>
      <c r="I12" s="25"/>
      <c r="J12" s="24"/>
      <c r="K12" s="25"/>
      <c r="L12" s="24"/>
      <c r="M12" s="25"/>
      <c r="N12" s="24"/>
      <c r="O12" s="25"/>
    </row>
    <row r="13" spans="2:15" ht="36" customHeight="1" x14ac:dyDescent="0.45">
      <c r="B13" s="5">
        <f>N11+1</f>
        <v>43611</v>
      </c>
      <c r="C13" s="6" t="str">
        <f>IFERROR(VLOOKUP(TEXT(B13,"m/d"),休日と年度!$A$2:$B$95,2,FALSE),"")</f>
        <v/>
      </c>
      <c r="D13" s="5">
        <f>B13+1</f>
        <v>43612</v>
      </c>
      <c r="E13" s="6" t="str">
        <f>IFERROR(VLOOKUP(TEXT(D13,"m/d"),休日と年度!$A$2:$B$95,2,FALSE),"")</f>
        <v/>
      </c>
      <c r="F13" s="5">
        <f>D13+1</f>
        <v>43613</v>
      </c>
      <c r="G13" s="6" t="str">
        <f>IFERROR(VLOOKUP(TEXT(F13,"m/d"),休日と年度!$A$2:$B$95,2,FALSE),"")</f>
        <v/>
      </c>
      <c r="H13" s="5">
        <f>F13+1</f>
        <v>43614</v>
      </c>
      <c r="I13" s="6" t="str">
        <f>IFERROR(VLOOKUP(TEXT(H13,"m/d"),休日と年度!$A$2:$B$95,2,FALSE),"")</f>
        <v/>
      </c>
      <c r="J13" s="5">
        <f>H13+1</f>
        <v>43615</v>
      </c>
      <c r="K13" s="6" t="str">
        <f>IFERROR(VLOOKUP(TEXT(J13,"m/d"),休日と年度!$A$2:$B$95,2,FALSE),"")</f>
        <v/>
      </c>
      <c r="L13" s="5">
        <f t="shared" si="1"/>
        <v>43616</v>
      </c>
      <c r="M13" s="6" t="str">
        <f>IFERROR(VLOOKUP(TEXT(L13,"m/d"),休日と年度!$A$2:$B$95,2,FALSE),"")</f>
        <v/>
      </c>
      <c r="N13" s="5">
        <f>L13+1</f>
        <v>43617</v>
      </c>
      <c r="O13" s="6" t="str">
        <f>IFERROR(VLOOKUP(TEXT(N13,"m/d"),休日と年度!$A$2:$B$95,2,FALSE),"")</f>
        <v/>
      </c>
    </row>
    <row r="14" spans="2:15" ht="144" customHeight="1" x14ac:dyDescent="0.45">
      <c r="B14" s="24"/>
      <c r="C14" s="25"/>
      <c r="D14" s="24"/>
      <c r="E14" s="25"/>
      <c r="F14" s="24"/>
      <c r="G14" s="25"/>
      <c r="H14" s="24"/>
      <c r="I14" s="25"/>
      <c r="J14" s="24"/>
      <c r="K14" s="25"/>
      <c r="L14" s="24"/>
      <c r="M14" s="25"/>
      <c r="N14" s="24"/>
      <c r="O14" s="25"/>
    </row>
  </sheetData>
  <mergeCells count="46">
    <mergeCell ref="L14:M14"/>
    <mergeCell ref="N14:O14"/>
    <mergeCell ref="B14:C14"/>
    <mergeCell ref="D14:E14"/>
    <mergeCell ref="F14:G14"/>
    <mergeCell ref="H14:I14"/>
    <mergeCell ref="J14:K14"/>
    <mergeCell ref="L10:M10"/>
    <mergeCell ref="N10:O10"/>
    <mergeCell ref="B12:C12"/>
    <mergeCell ref="D12:E12"/>
    <mergeCell ref="F12:G12"/>
    <mergeCell ref="H12:I12"/>
    <mergeCell ref="J12:K12"/>
    <mergeCell ref="L12:M12"/>
    <mergeCell ref="N12:O12"/>
    <mergeCell ref="B10:C10"/>
    <mergeCell ref="D10:E10"/>
    <mergeCell ref="F10:G10"/>
    <mergeCell ref="H10:I10"/>
    <mergeCell ref="J10:K10"/>
    <mergeCell ref="L6:M6"/>
    <mergeCell ref="N6:O6"/>
    <mergeCell ref="B8:C8"/>
    <mergeCell ref="D8:E8"/>
    <mergeCell ref="F8:G8"/>
    <mergeCell ref="H8:I8"/>
    <mergeCell ref="J8:K8"/>
    <mergeCell ref="L8:M8"/>
    <mergeCell ref="N8:O8"/>
    <mergeCell ref="B6:C6"/>
    <mergeCell ref="D6:E6"/>
    <mergeCell ref="F6:G6"/>
    <mergeCell ref="H6:I6"/>
    <mergeCell ref="J6:K6"/>
    <mergeCell ref="N4:O4"/>
    <mergeCell ref="B2:E2"/>
    <mergeCell ref="L2:O2"/>
    <mergeCell ref="B3:C3"/>
    <mergeCell ref="F3:G3"/>
    <mergeCell ref="B4:C4"/>
    <mergeCell ref="D4:E4"/>
    <mergeCell ref="F4:G4"/>
    <mergeCell ref="H4:I4"/>
    <mergeCell ref="J4:K4"/>
    <mergeCell ref="L4:M4"/>
  </mergeCells>
  <phoneticPr fontId="1"/>
  <conditionalFormatting sqref="B5:O14">
    <cfRule type="expression" dxfId="39" priority="1">
      <formula>AND(MONTH(B5) &lt;&gt; $F$3,OR(B$4="日",C5&lt;&gt;""))</formula>
    </cfRule>
    <cfRule type="expression" dxfId="38" priority="2">
      <formula>AND(MONTH(B5) &lt;&gt; $F$3,B$4="土")</formula>
    </cfRule>
    <cfRule type="expression" dxfId="37" priority="3">
      <formula>MONTH(B5) &lt;&gt; $F$3</formula>
    </cfRule>
    <cfRule type="expression" dxfId="36" priority="4">
      <formula>OR(B$4="日",C5&lt;&gt;"")</formula>
    </cfRule>
    <cfRule type="expression" dxfId="35" priority="5">
      <formula>B$4="土"</formula>
    </cfRule>
  </conditionalFormatting>
  <pageMargins left="0.7" right="0.7" top="0.75" bottom="0.75" header="0.3" footer="0.3"/>
  <pageSetup paperSize="9" orientation="portrait" r:id="rId1"/>
  <ignoredErrors>
    <ignoredError sqref="D5:O1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BDAF3-D889-4D9F-AAE2-0A68B18D45F3}">
  <dimension ref="B2:O14"/>
  <sheetViews>
    <sheetView showGridLines="0" zoomScale="40" zoomScaleNormal="40" workbookViewId="0"/>
  </sheetViews>
  <sheetFormatPr defaultRowHeight="17.399999999999999" x14ac:dyDescent="0.45"/>
  <cols>
    <col min="1" max="1" width="8.796875" style="2"/>
    <col min="2" max="2" width="10" style="2" customWidth="1"/>
    <col min="3" max="3" width="20.09765625" style="2" customWidth="1"/>
    <col min="4" max="4" width="10" style="2" customWidth="1"/>
    <col min="5" max="5" width="20.09765625" style="2" customWidth="1"/>
    <col min="6" max="6" width="10" style="2" customWidth="1"/>
    <col min="7" max="7" width="20.09765625" style="2" customWidth="1"/>
    <col min="8" max="8" width="10" style="2" customWidth="1"/>
    <col min="9" max="9" width="20.09765625" style="2" customWidth="1"/>
    <col min="10" max="10" width="10" style="2" customWidth="1"/>
    <col min="11" max="11" width="20.09765625" style="2" customWidth="1"/>
    <col min="12" max="12" width="10" style="2" customWidth="1"/>
    <col min="13" max="13" width="20.09765625" style="2" customWidth="1"/>
    <col min="14" max="14" width="10" style="2" customWidth="1"/>
    <col min="15" max="15" width="20.09765625" style="2" customWidth="1"/>
    <col min="16" max="16384" width="8.796875" style="2"/>
  </cols>
  <sheetData>
    <row r="2" spans="2:15" ht="90" customHeight="1" x14ac:dyDescent="0.45">
      <c r="B2" s="17" t="str">
        <f>B3 &amp; " 年"</f>
        <v>2019 年</v>
      </c>
      <c r="C2" s="17"/>
      <c r="D2" s="17"/>
      <c r="E2" s="17"/>
      <c r="L2" s="18" t="str">
        <f>F3 &amp; "  月"</f>
        <v>6  月</v>
      </c>
      <c r="M2" s="18"/>
      <c r="N2" s="18"/>
      <c r="O2" s="18"/>
    </row>
    <row r="3" spans="2:15" ht="31.2" hidden="1" customHeight="1" x14ac:dyDescent="0.45">
      <c r="B3" s="19">
        <f>休日と年度!D2</f>
        <v>2019</v>
      </c>
      <c r="C3" s="19"/>
      <c r="D3" s="7"/>
      <c r="E3" s="7"/>
      <c r="F3" s="19">
        <v>6</v>
      </c>
      <c r="G3" s="19"/>
      <c r="H3" s="7"/>
      <c r="I3" s="10"/>
      <c r="J3" s="1"/>
      <c r="K3" s="1"/>
      <c r="L3" s="1"/>
      <c r="M3" s="1"/>
      <c r="N3" s="1"/>
      <c r="O3" s="1"/>
    </row>
    <row r="4" spans="2:15" ht="42" customHeight="1" x14ac:dyDescent="0.45">
      <c r="B4" s="20" t="str">
        <f>TEXT(1,"AAA")</f>
        <v>日</v>
      </c>
      <c r="C4" s="21"/>
      <c r="D4" s="22" t="str">
        <f>TEXT(2,"AAA")</f>
        <v>月</v>
      </c>
      <c r="E4" s="23"/>
      <c r="F4" s="22" t="str">
        <f>TEXT(3,"AAA")</f>
        <v>火</v>
      </c>
      <c r="G4" s="23"/>
      <c r="H4" s="22" t="str">
        <f>TEXT(4,"AAA")</f>
        <v>水</v>
      </c>
      <c r="I4" s="23"/>
      <c r="J4" s="22" t="str">
        <f>TEXT(5,"AAA")</f>
        <v>木</v>
      </c>
      <c r="K4" s="23"/>
      <c r="L4" s="22" t="str">
        <f>TEXT(6,"AAA")</f>
        <v>金</v>
      </c>
      <c r="M4" s="23"/>
      <c r="N4" s="15" t="str">
        <f>TEXT(7,"AAA")</f>
        <v>土</v>
      </c>
      <c r="O4" s="16"/>
    </row>
    <row r="5" spans="2:15" ht="36" customHeight="1" x14ac:dyDescent="0.45">
      <c r="B5" s="5">
        <f>DATE($B$3,$F$3,1)-WEEKDAY(DATE($B$3,$F$3,1))+1</f>
        <v>43611</v>
      </c>
      <c r="C5" s="6" t="str">
        <f>IFERROR(VLOOKUP(TEXT(B5,"m/d"),休日と年度!$A$2:$B$95,2,FALSE),"")</f>
        <v/>
      </c>
      <c r="D5" s="5">
        <f>B5+1</f>
        <v>43612</v>
      </c>
      <c r="E5" s="6" t="str">
        <f>IFERROR(VLOOKUP(TEXT(D5,"m/d"),休日と年度!$A$2:$B$95,2,FALSE),"")</f>
        <v/>
      </c>
      <c r="F5" s="5">
        <f>D5+1</f>
        <v>43613</v>
      </c>
      <c r="G5" s="6" t="str">
        <f>IFERROR(VLOOKUP(TEXT(F5,"m/d"),休日と年度!$A$2:$B$95,2,FALSE),"")</f>
        <v/>
      </c>
      <c r="H5" s="5">
        <f>F5+1</f>
        <v>43614</v>
      </c>
      <c r="I5" s="6" t="str">
        <f>IFERROR(VLOOKUP(TEXT(H5,"m/d"),休日と年度!$A$2:$B$95,2,FALSE),"")</f>
        <v/>
      </c>
      <c r="J5" s="5">
        <f>H5+1</f>
        <v>43615</v>
      </c>
      <c r="K5" s="6" t="str">
        <f>IFERROR(VLOOKUP(TEXT(J5,"m/d"),休日と年度!$A$2:$B$95,2,FALSE),"")</f>
        <v/>
      </c>
      <c r="L5" s="5">
        <f t="shared" ref="L5" si="0">J5+1</f>
        <v>43616</v>
      </c>
      <c r="M5" s="6" t="str">
        <f>IFERROR(VLOOKUP(TEXT(L5,"m/d"),休日と年度!$A$2:$B$95,2,FALSE),"")</f>
        <v/>
      </c>
      <c r="N5" s="5">
        <f>L5+1</f>
        <v>43617</v>
      </c>
      <c r="O5" s="6" t="str">
        <f>IFERROR(VLOOKUP(TEXT(N5,"m/d"),休日と年度!$A$2:$B$95,2,FALSE),"")</f>
        <v/>
      </c>
    </row>
    <row r="6" spans="2:15" ht="144" customHeight="1" x14ac:dyDescent="0.45">
      <c r="B6" s="24"/>
      <c r="C6" s="25"/>
      <c r="D6" s="24"/>
      <c r="E6" s="25"/>
      <c r="F6" s="24"/>
      <c r="G6" s="25"/>
      <c r="H6" s="24"/>
      <c r="I6" s="25"/>
      <c r="J6" s="24"/>
      <c r="K6" s="25"/>
      <c r="L6" s="24"/>
      <c r="M6" s="25"/>
      <c r="N6" s="24"/>
      <c r="O6" s="25"/>
    </row>
    <row r="7" spans="2:15" ht="36" customHeight="1" x14ac:dyDescent="0.45">
      <c r="B7" s="5">
        <f>N5+1</f>
        <v>43618</v>
      </c>
      <c r="C7" s="6" t="str">
        <f>IFERROR(VLOOKUP(TEXT(B7,"m/d"),休日と年度!$A$2:$B$95,2,FALSE),"")</f>
        <v/>
      </c>
      <c r="D7" s="5">
        <f>B7+1</f>
        <v>43619</v>
      </c>
      <c r="E7" s="6" t="str">
        <f>IFERROR(VLOOKUP(TEXT(D7,"m/d"),休日と年度!$A$2:$B$95,2,FALSE),"")</f>
        <v/>
      </c>
      <c r="F7" s="5">
        <f>D7+1</f>
        <v>43620</v>
      </c>
      <c r="G7" s="6" t="str">
        <f>IFERROR(VLOOKUP(TEXT(F7,"m/d"),休日と年度!$A$2:$B$95,2,FALSE),"")</f>
        <v/>
      </c>
      <c r="H7" s="5">
        <f>F7+1</f>
        <v>43621</v>
      </c>
      <c r="I7" s="6" t="str">
        <f>IFERROR(VLOOKUP(TEXT(H7,"m/d"),休日と年度!$A$2:$B$95,2,FALSE),"")</f>
        <v/>
      </c>
      <c r="J7" s="5">
        <f>H7+1</f>
        <v>43622</v>
      </c>
      <c r="K7" s="6" t="str">
        <f>IFERROR(VLOOKUP(TEXT(J7,"m/d"),休日と年度!$A$2:$B$95,2,FALSE),"")</f>
        <v/>
      </c>
      <c r="L7" s="5">
        <f t="shared" ref="L7:L13" si="1">J7+1</f>
        <v>43623</v>
      </c>
      <c r="M7" s="6" t="str">
        <f>IFERROR(VLOOKUP(TEXT(L7,"m/d"),休日と年度!$A$2:$B$95,2,FALSE),"")</f>
        <v/>
      </c>
      <c r="N7" s="5">
        <f>L7+1</f>
        <v>43624</v>
      </c>
      <c r="O7" s="6" t="str">
        <f>IFERROR(VLOOKUP(TEXT(N7,"m/d"),休日と年度!$A$2:$B$95,2,FALSE),"")</f>
        <v/>
      </c>
    </row>
    <row r="8" spans="2:15" ht="144" customHeight="1" x14ac:dyDescent="0.45">
      <c r="B8" s="24"/>
      <c r="C8" s="25"/>
      <c r="D8" s="24"/>
      <c r="E8" s="25"/>
      <c r="F8" s="24"/>
      <c r="G8" s="25"/>
      <c r="H8" s="24"/>
      <c r="I8" s="25"/>
      <c r="J8" s="24"/>
      <c r="K8" s="25"/>
      <c r="L8" s="24"/>
      <c r="M8" s="25"/>
      <c r="N8" s="24"/>
      <c r="O8" s="25"/>
    </row>
    <row r="9" spans="2:15" ht="36" customHeight="1" x14ac:dyDescent="0.45">
      <c r="B9" s="5">
        <f>N7+1</f>
        <v>43625</v>
      </c>
      <c r="C9" s="6" t="str">
        <f>IFERROR(VLOOKUP(TEXT(B9,"m/d"),休日と年度!$A$2:$B$95,2,FALSE),"")</f>
        <v/>
      </c>
      <c r="D9" s="5">
        <f>B9+1</f>
        <v>43626</v>
      </c>
      <c r="E9" s="6" t="str">
        <f>IFERROR(VLOOKUP(TEXT(D9,"m/d"),休日と年度!$A$2:$B$95,2,FALSE),"")</f>
        <v/>
      </c>
      <c r="F9" s="5">
        <f>D9+1</f>
        <v>43627</v>
      </c>
      <c r="G9" s="6" t="str">
        <f>IFERROR(VLOOKUP(TEXT(F9,"m/d"),休日と年度!$A$2:$B$95,2,FALSE),"")</f>
        <v/>
      </c>
      <c r="H9" s="5">
        <f>F9+1</f>
        <v>43628</v>
      </c>
      <c r="I9" s="6" t="str">
        <f>IFERROR(VLOOKUP(TEXT(H9,"m/d"),休日と年度!$A$2:$B$95,2,FALSE),"")</f>
        <v/>
      </c>
      <c r="J9" s="5">
        <f>H9+1</f>
        <v>43629</v>
      </c>
      <c r="K9" s="6" t="str">
        <f>IFERROR(VLOOKUP(TEXT(J9,"m/d"),休日と年度!$A$2:$B$95,2,FALSE),"")</f>
        <v/>
      </c>
      <c r="L9" s="5">
        <f t="shared" si="1"/>
        <v>43630</v>
      </c>
      <c r="M9" s="6" t="str">
        <f>IFERROR(VLOOKUP(TEXT(L9,"m/d"),休日と年度!$A$2:$B$95,2,FALSE),"")</f>
        <v/>
      </c>
      <c r="N9" s="5">
        <f>L9+1</f>
        <v>43631</v>
      </c>
      <c r="O9" s="6" t="str">
        <f>IFERROR(VLOOKUP(TEXT(N9,"m/d"),休日と年度!$A$2:$B$95,2,FALSE),"")</f>
        <v/>
      </c>
    </row>
    <row r="10" spans="2:15" ht="144" customHeight="1" x14ac:dyDescent="0.45">
      <c r="B10" s="24"/>
      <c r="C10" s="25"/>
      <c r="D10" s="24"/>
      <c r="E10" s="25"/>
      <c r="F10" s="24"/>
      <c r="G10" s="25"/>
      <c r="H10" s="24"/>
      <c r="I10" s="25"/>
      <c r="J10" s="24"/>
      <c r="K10" s="25"/>
      <c r="L10" s="24"/>
      <c r="M10" s="25"/>
      <c r="N10" s="24"/>
      <c r="O10" s="25"/>
    </row>
    <row r="11" spans="2:15" ht="36" customHeight="1" x14ac:dyDescent="0.45">
      <c r="B11" s="5">
        <f>N9+1</f>
        <v>43632</v>
      </c>
      <c r="C11" s="6" t="str">
        <f>IFERROR(VLOOKUP(TEXT(B11,"m/d"),休日と年度!$A$2:$B$95,2,FALSE),"")</f>
        <v/>
      </c>
      <c r="D11" s="5">
        <f>B11+1</f>
        <v>43633</v>
      </c>
      <c r="E11" s="6" t="str">
        <f>IFERROR(VLOOKUP(TEXT(D11,"m/d"),休日と年度!$A$2:$B$95,2,FALSE),"")</f>
        <v/>
      </c>
      <c r="F11" s="5">
        <f>D11+1</f>
        <v>43634</v>
      </c>
      <c r="G11" s="6" t="str">
        <f>IFERROR(VLOOKUP(TEXT(F11,"m/d"),休日と年度!$A$2:$B$95,2,FALSE),"")</f>
        <v/>
      </c>
      <c r="H11" s="5">
        <f>F11+1</f>
        <v>43635</v>
      </c>
      <c r="I11" s="6" t="str">
        <f>IFERROR(VLOOKUP(TEXT(H11,"m/d"),休日と年度!$A$2:$B$95,2,FALSE),"")</f>
        <v/>
      </c>
      <c r="J11" s="5">
        <f>H11+1</f>
        <v>43636</v>
      </c>
      <c r="K11" s="6" t="str">
        <f>IFERROR(VLOOKUP(TEXT(J11,"m/d"),休日と年度!$A$2:$B$95,2,FALSE),"")</f>
        <v/>
      </c>
      <c r="L11" s="5">
        <f t="shared" si="1"/>
        <v>43637</v>
      </c>
      <c r="M11" s="6" t="str">
        <f>IFERROR(VLOOKUP(TEXT(L11,"m/d"),休日と年度!$A$2:$B$95,2,FALSE),"")</f>
        <v/>
      </c>
      <c r="N11" s="5">
        <f>L11+1</f>
        <v>43638</v>
      </c>
      <c r="O11" s="6" t="str">
        <f>IFERROR(VLOOKUP(TEXT(N11,"m/d"),休日と年度!$A$2:$B$95,2,FALSE),"")</f>
        <v/>
      </c>
    </row>
    <row r="12" spans="2:15" ht="144" customHeight="1" x14ac:dyDescent="0.45">
      <c r="B12" s="24"/>
      <c r="C12" s="25"/>
      <c r="D12" s="24"/>
      <c r="E12" s="25"/>
      <c r="F12" s="24"/>
      <c r="G12" s="25"/>
      <c r="H12" s="24"/>
      <c r="I12" s="25"/>
      <c r="J12" s="24"/>
      <c r="K12" s="25"/>
      <c r="L12" s="24"/>
      <c r="M12" s="25"/>
      <c r="N12" s="24"/>
      <c r="O12" s="25"/>
    </row>
    <row r="13" spans="2:15" ht="36" customHeight="1" x14ac:dyDescent="0.45">
      <c r="B13" s="5">
        <f>N11+1</f>
        <v>43639</v>
      </c>
      <c r="C13" s="6" t="str">
        <f>IFERROR(VLOOKUP(TEXT(B13,"m/d"),休日と年度!$A$2:$B$95,2,FALSE),"")</f>
        <v/>
      </c>
      <c r="D13" s="5">
        <f>B13+1</f>
        <v>43640</v>
      </c>
      <c r="E13" s="6" t="str">
        <f>IFERROR(VLOOKUP(TEXT(D13,"m/d"),休日と年度!$A$2:$B$95,2,FALSE),"")</f>
        <v/>
      </c>
      <c r="F13" s="5">
        <f>D13+1</f>
        <v>43641</v>
      </c>
      <c r="G13" s="6" t="str">
        <f>IFERROR(VLOOKUP(TEXT(F13,"m/d"),休日と年度!$A$2:$B$95,2,FALSE),"")</f>
        <v/>
      </c>
      <c r="H13" s="5">
        <f>F13+1</f>
        <v>43642</v>
      </c>
      <c r="I13" s="6" t="str">
        <f>IFERROR(VLOOKUP(TEXT(H13,"m/d"),休日と年度!$A$2:$B$95,2,FALSE),"")</f>
        <v/>
      </c>
      <c r="J13" s="5">
        <f>H13+1</f>
        <v>43643</v>
      </c>
      <c r="K13" s="6" t="str">
        <f>IFERROR(VLOOKUP(TEXT(J13,"m/d"),休日と年度!$A$2:$B$95,2,FALSE),"")</f>
        <v/>
      </c>
      <c r="L13" s="5">
        <f t="shared" si="1"/>
        <v>43644</v>
      </c>
      <c r="M13" s="6" t="str">
        <f>IFERROR(VLOOKUP(TEXT(L13,"m/d"),休日と年度!$A$2:$B$95,2,FALSE),"")</f>
        <v/>
      </c>
      <c r="N13" s="5">
        <f>L13+1</f>
        <v>43645</v>
      </c>
      <c r="O13" s="6" t="str">
        <f>IFERROR(VLOOKUP(TEXT(N13,"m/d"),休日と年度!$A$2:$B$95,2,FALSE),"")</f>
        <v/>
      </c>
    </row>
    <row r="14" spans="2:15" ht="144" customHeight="1" x14ac:dyDescent="0.45">
      <c r="B14" s="24"/>
      <c r="C14" s="25"/>
      <c r="D14" s="24"/>
      <c r="E14" s="25"/>
      <c r="F14" s="24"/>
      <c r="G14" s="25"/>
      <c r="H14" s="24"/>
      <c r="I14" s="25"/>
      <c r="J14" s="24"/>
      <c r="K14" s="25"/>
      <c r="L14" s="24"/>
      <c r="M14" s="25"/>
      <c r="N14" s="24"/>
      <c r="O14" s="25"/>
    </row>
  </sheetData>
  <mergeCells count="46">
    <mergeCell ref="N12:O12"/>
    <mergeCell ref="B14:C14"/>
    <mergeCell ref="D14:E14"/>
    <mergeCell ref="F14:G14"/>
    <mergeCell ref="H14:I14"/>
    <mergeCell ref="J14:K14"/>
    <mergeCell ref="L14:M14"/>
    <mergeCell ref="N14:O14"/>
    <mergeCell ref="B12:C12"/>
    <mergeCell ref="D12:E12"/>
    <mergeCell ref="F12:G12"/>
    <mergeCell ref="H12:I12"/>
    <mergeCell ref="J12:K12"/>
    <mergeCell ref="L12:M12"/>
    <mergeCell ref="N8:O8"/>
    <mergeCell ref="B10:C10"/>
    <mergeCell ref="D10:E10"/>
    <mergeCell ref="F10:G10"/>
    <mergeCell ref="H10:I10"/>
    <mergeCell ref="J10:K10"/>
    <mergeCell ref="L10:M10"/>
    <mergeCell ref="N10:O10"/>
    <mergeCell ref="B8:C8"/>
    <mergeCell ref="D8:E8"/>
    <mergeCell ref="F8:G8"/>
    <mergeCell ref="H8:I8"/>
    <mergeCell ref="J8:K8"/>
    <mergeCell ref="L8:M8"/>
    <mergeCell ref="N4:O4"/>
    <mergeCell ref="B6:C6"/>
    <mergeCell ref="D6:E6"/>
    <mergeCell ref="F6:G6"/>
    <mergeCell ref="H6:I6"/>
    <mergeCell ref="J6:K6"/>
    <mergeCell ref="L6:M6"/>
    <mergeCell ref="N6:O6"/>
    <mergeCell ref="B2:E2"/>
    <mergeCell ref="L2:O2"/>
    <mergeCell ref="B3:C3"/>
    <mergeCell ref="F3:G3"/>
    <mergeCell ref="B4:C4"/>
    <mergeCell ref="D4:E4"/>
    <mergeCell ref="F4:G4"/>
    <mergeCell ref="H4:I4"/>
    <mergeCell ref="J4:K4"/>
    <mergeCell ref="L4:M4"/>
  </mergeCells>
  <phoneticPr fontId="1"/>
  <conditionalFormatting sqref="B5:O14">
    <cfRule type="expression" dxfId="34" priority="1">
      <formula>AND(MONTH(B5) &lt;&gt; $F$3,OR(B$4="日",C5&lt;&gt;""))</formula>
    </cfRule>
    <cfRule type="expression" dxfId="33" priority="2">
      <formula>AND(MONTH(B5) &lt;&gt; $F$3,B$4="土")</formula>
    </cfRule>
    <cfRule type="expression" dxfId="32" priority="3">
      <formula>MONTH(B5) &lt;&gt; $F$3</formula>
    </cfRule>
    <cfRule type="expression" dxfId="31" priority="4">
      <formula>OR(B$4="日",C5&lt;&gt;"")</formula>
    </cfRule>
    <cfRule type="expression" dxfId="30" priority="5">
      <formula>B$4="土"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757E0-F23E-4DF9-824D-32D36F35AF41}">
  <dimension ref="B2:O14"/>
  <sheetViews>
    <sheetView showGridLines="0" zoomScale="40" zoomScaleNormal="40" workbookViewId="0"/>
  </sheetViews>
  <sheetFormatPr defaultRowHeight="17.399999999999999" x14ac:dyDescent="0.45"/>
  <cols>
    <col min="1" max="1" width="8.796875" style="2"/>
    <col min="2" max="2" width="10" style="2" customWidth="1"/>
    <col min="3" max="3" width="20.09765625" style="2" customWidth="1"/>
    <col min="4" max="4" width="10" style="2" customWidth="1"/>
    <col min="5" max="5" width="20.09765625" style="2" customWidth="1"/>
    <col min="6" max="6" width="10" style="2" customWidth="1"/>
    <col min="7" max="7" width="20.09765625" style="2" customWidth="1"/>
    <col min="8" max="8" width="10" style="2" customWidth="1"/>
    <col min="9" max="9" width="20.09765625" style="2" customWidth="1"/>
    <col min="10" max="10" width="10" style="2" customWidth="1"/>
    <col min="11" max="11" width="20.09765625" style="2" customWidth="1"/>
    <col min="12" max="12" width="10" style="2" customWidth="1"/>
    <col min="13" max="13" width="20.09765625" style="2" customWidth="1"/>
    <col min="14" max="14" width="10" style="2" customWidth="1"/>
    <col min="15" max="15" width="20.09765625" style="2" customWidth="1"/>
    <col min="16" max="16384" width="8.796875" style="2"/>
  </cols>
  <sheetData>
    <row r="2" spans="2:15" ht="90" customHeight="1" x14ac:dyDescent="0.45">
      <c r="B2" s="17" t="str">
        <f>B3 &amp; " 年"</f>
        <v>2019 年</v>
      </c>
      <c r="C2" s="17"/>
      <c r="D2" s="17"/>
      <c r="E2" s="17"/>
      <c r="L2" s="18" t="str">
        <f>F3 &amp; "  月"</f>
        <v>7  月</v>
      </c>
      <c r="M2" s="18"/>
      <c r="N2" s="18"/>
      <c r="O2" s="18"/>
    </row>
    <row r="3" spans="2:15" ht="31.2" hidden="1" customHeight="1" x14ac:dyDescent="0.45">
      <c r="B3" s="19">
        <f>休日と年度!D2</f>
        <v>2019</v>
      </c>
      <c r="C3" s="19"/>
      <c r="D3" s="7"/>
      <c r="E3" s="7"/>
      <c r="F3" s="19">
        <v>7</v>
      </c>
      <c r="G3" s="19"/>
      <c r="H3" s="7"/>
      <c r="I3" s="10"/>
      <c r="J3" s="1"/>
      <c r="K3" s="1"/>
      <c r="L3" s="1"/>
      <c r="M3" s="1"/>
      <c r="N3" s="1"/>
      <c r="O3" s="1"/>
    </row>
    <row r="4" spans="2:15" ht="42" customHeight="1" x14ac:dyDescent="0.45">
      <c r="B4" s="20" t="str">
        <f>TEXT(1,"AAA")</f>
        <v>日</v>
      </c>
      <c r="C4" s="21"/>
      <c r="D4" s="22" t="str">
        <f>TEXT(2,"AAA")</f>
        <v>月</v>
      </c>
      <c r="E4" s="23"/>
      <c r="F4" s="22" t="str">
        <f>TEXT(3,"AAA")</f>
        <v>火</v>
      </c>
      <c r="G4" s="23"/>
      <c r="H4" s="22" t="str">
        <f>TEXT(4,"AAA")</f>
        <v>水</v>
      </c>
      <c r="I4" s="23"/>
      <c r="J4" s="22" t="str">
        <f>TEXT(5,"AAA")</f>
        <v>木</v>
      </c>
      <c r="K4" s="23"/>
      <c r="L4" s="22" t="str">
        <f>TEXT(6,"AAA")</f>
        <v>金</v>
      </c>
      <c r="M4" s="23"/>
      <c r="N4" s="15" t="str">
        <f>TEXT(7,"AAA")</f>
        <v>土</v>
      </c>
      <c r="O4" s="16"/>
    </row>
    <row r="5" spans="2:15" ht="36" customHeight="1" x14ac:dyDescent="0.45">
      <c r="B5" s="5">
        <f>DATE($B$3,$F$3,1)-WEEKDAY(DATE($B$3,$F$3,1))+1</f>
        <v>43646</v>
      </c>
      <c r="C5" s="6" t="str">
        <f>IFERROR(VLOOKUP(TEXT(B5,"m/d"),休日と年度!$A$2:$B$95,2,FALSE),"")</f>
        <v/>
      </c>
      <c r="D5" s="5">
        <f>B5+1</f>
        <v>43647</v>
      </c>
      <c r="E5" s="6" t="str">
        <f>IFERROR(VLOOKUP(TEXT(D5,"m/d"),休日と年度!$A$2:$B$95,2,FALSE),"")</f>
        <v/>
      </c>
      <c r="F5" s="5">
        <f>D5+1</f>
        <v>43648</v>
      </c>
      <c r="G5" s="6" t="str">
        <f>IFERROR(VLOOKUP(TEXT(F5,"m/d"),休日と年度!$A$2:$B$95,2,FALSE),"")</f>
        <v/>
      </c>
      <c r="H5" s="5">
        <f>F5+1</f>
        <v>43649</v>
      </c>
      <c r="I5" s="6" t="str">
        <f>IFERROR(VLOOKUP(TEXT(H5,"m/d"),休日と年度!$A$2:$B$95,2,FALSE),"")</f>
        <v/>
      </c>
      <c r="J5" s="5">
        <f>H5+1</f>
        <v>43650</v>
      </c>
      <c r="K5" s="6" t="str">
        <f>IFERROR(VLOOKUP(TEXT(J5,"m/d"),休日と年度!$A$2:$B$95,2,FALSE),"")</f>
        <v/>
      </c>
      <c r="L5" s="5">
        <f t="shared" ref="L5" si="0">J5+1</f>
        <v>43651</v>
      </c>
      <c r="M5" s="6" t="str">
        <f>IFERROR(VLOOKUP(TEXT(L5,"m/d"),休日と年度!$A$2:$B$95,2,FALSE),"")</f>
        <v/>
      </c>
      <c r="N5" s="5">
        <f>L5+1</f>
        <v>43652</v>
      </c>
      <c r="O5" s="6" t="str">
        <f>IFERROR(VLOOKUP(TEXT(N5,"m/d"),休日と年度!$A$2:$B$95,2,FALSE),"")</f>
        <v/>
      </c>
    </row>
    <row r="6" spans="2:15" ht="144" customHeight="1" x14ac:dyDescent="0.45">
      <c r="B6" s="24"/>
      <c r="C6" s="25"/>
      <c r="D6" s="24"/>
      <c r="E6" s="25"/>
      <c r="F6" s="24"/>
      <c r="G6" s="25"/>
      <c r="H6" s="24"/>
      <c r="I6" s="25"/>
      <c r="J6" s="24"/>
      <c r="K6" s="25"/>
      <c r="L6" s="24"/>
      <c r="M6" s="25"/>
      <c r="N6" s="24"/>
      <c r="O6" s="25"/>
    </row>
    <row r="7" spans="2:15" ht="36" customHeight="1" x14ac:dyDescent="0.45">
      <c r="B7" s="5">
        <f>N5+1</f>
        <v>43653</v>
      </c>
      <c r="C7" s="6" t="str">
        <f>IFERROR(VLOOKUP(TEXT(B7,"m/d"),休日と年度!$A$2:$B$95,2,FALSE),"")</f>
        <v/>
      </c>
      <c r="D7" s="5">
        <f>B7+1</f>
        <v>43654</v>
      </c>
      <c r="E7" s="6" t="str">
        <f>IFERROR(VLOOKUP(TEXT(D7,"m/d"),休日と年度!$A$2:$B$95,2,FALSE),"")</f>
        <v/>
      </c>
      <c r="F7" s="5">
        <f>D7+1</f>
        <v>43655</v>
      </c>
      <c r="G7" s="6" t="str">
        <f>IFERROR(VLOOKUP(TEXT(F7,"m/d"),休日と年度!$A$2:$B$95,2,FALSE),"")</f>
        <v/>
      </c>
      <c r="H7" s="5">
        <f>F7+1</f>
        <v>43656</v>
      </c>
      <c r="I7" s="6" t="str">
        <f>IFERROR(VLOOKUP(TEXT(H7,"m/d"),休日と年度!$A$2:$B$95,2,FALSE),"")</f>
        <v/>
      </c>
      <c r="J7" s="5">
        <f>H7+1</f>
        <v>43657</v>
      </c>
      <c r="K7" s="6" t="str">
        <f>IFERROR(VLOOKUP(TEXT(J7,"m/d"),休日と年度!$A$2:$B$95,2,FALSE),"")</f>
        <v/>
      </c>
      <c r="L7" s="5">
        <f t="shared" ref="L7:L13" si="1">J7+1</f>
        <v>43658</v>
      </c>
      <c r="M7" s="6" t="str">
        <f>IFERROR(VLOOKUP(TEXT(L7,"m/d"),休日と年度!$A$2:$B$95,2,FALSE),"")</f>
        <v/>
      </c>
      <c r="N7" s="5">
        <f>L7+1</f>
        <v>43659</v>
      </c>
      <c r="O7" s="6" t="str">
        <f>IFERROR(VLOOKUP(TEXT(N7,"m/d"),休日と年度!$A$2:$B$95,2,FALSE),"")</f>
        <v/>
      </c>
    </row>
    <row r="8" spans="2:15" ht="144" customHeight="1" x14ac:dyDescent="0.45">
      <c r="B8" s="24"/>
      <c r="C8" s="25"/>
      <c r="D8" s="24"/>
      <c r="E8" s="25"/>
      <c r="F8" s="24"/>
      <c r="G8" s="25"/>
      <c r="H8" s="24"/>
      <c r="I8" s="25"/>
      <c r="J8" s="24"/>
      <c r="K8" s="25"/>
      <c r="L8" s="24"/>
      <c r="M8" s="25"/>
      <c r="N8" s="24"/>
      <c r="O8" s="25"/>
    </row>
    <row r="9" spans="2:15" ht="36" customHeight="1" x14ac:dyDescent="0.45">
      <c r="B9" s="5">
        <f>N7+1</f>
        <v>43660</v>
      </c>
      <c r="C9" s="6" t="str">
        <f>IFERROR(VLOOKUP(TEXT(B9,"m/d"),休日と年度!$A$2:$B$95,2,FALSE),"")</f>
        <v/>
      </c>
      <c r="D9" s="5">
        <f>B9+1</f>
        <v>43661</v>
      </c>
      <c r="E9" s="6" t="str">
        <f>IFERROR(VLOOKUP(TEXT(D9,"m/d"),休日と年度!$A$2:$B$95,2,FALSE),"")</f>
        <v>海の日</v>
      </c>
      <c r="F9" s="5">
        <f>D9+1</f>
        <v>43662</v>
      </c>
      <c r="G9" s="6" t="str">
        <f>IFERROR(VLOOKUP(TEXT(F9,"m/d"),休日と年度!$A$2:$B$95,2,FALSE),"")</f>
        <v/>
      </c>
      <c r="H9" s="5">
        <f>F9+1</f>
        <v>43663</v>
      </c>
      <c r="I9" s="6" t="str">
        <f>IFERROR(VLOOKUP(TEXT(H9,"m/d"),休日と年度!$A$2:$B$95,2,FALSE),"")</f>
        <v/>
      </c>
      <c r="J9" s="5">
        <f>H9+1</f>
        <v>43664</v>
      </c>
      <c r="K9" s="6" t="str">
        <f>IFERROR(VLOOKUP(TEXT(J9,"m/d"),休日と年度!$A$2:$B$95,2,FALSE),"")</f>
        <v/>
      </c>
      <c r="L9" s="5">
        <f t="shared" si="1"/>
        <v>43665</v>
      </c>
      <c r="M9" s="6" t="str">
        <f>IFERROR(VLOOKUP(TEXT(L9,"m/d"),休日と年度!$A$2:$B$95,2,FALSE),"")</f>
        <v/>
      </c>
      <c r="N9" s="5">
        <f>L9+1</f>
        <v>43666</v>
      </c>
      <c r="O9" s="6" t="str">
        <f>IFERROR(VLOOKUP(TEXT(N9,"m/d"),休日と年度!$A$2:$B$95,2,FALSE),"")</f>
        <v/>
      </c>
    </row>
    <row r="10" spans="2:15" ht="144" customHeight="1" x14ac:dyDescent="0.45">
      <c r="B10" s="24"/>
      <c r="C10" s="25"/>
      <c r="D10" s="24"/>
      <c r="E10" s="25"/>
      <c r="F10" s="24"/>
      <c r="G10" s="25"/>
      <c r="H10" s="24"/>
      <c r="I10" s="25"/>
      <c r="J10" s="24"/>
      <c r="K10" s="25"/>
      <c r="L10" s="24"/>
      <c r="M10" s="25"/>
      <c r="N10" s="24"/>
      <c r="O10" s="25"/>
    </row>
    <row r="11" spans="2:15" ht="36" customHeight="1" x14ac:dyDescent="0.45">
      <c r="B11" s="5">
        <f>N9+1</f>
        <v>43667</v>
      </c>
      <c r="C11" s="6" t="str">
        <f>IFERROR(VLOOKUP(TEXT(B11,"m/d"),休日と年度!$A$2:$B$95,2,FALSE),"")</f>
        <v/>
      </c>
      <c r="D11" s="5">
        <f>B11+1</f>
        <v>43668</v>
      </c>
      <c r="E11" s="6" t="str">
        <f>IFERROR(VLOOKUP(TEXT(D11,"m/d"),休日と年度!$A$2:$B$95,2,FALSE),"")</f>
        <v/>
      </c>
      <c r="F11" s="5">
        <f>D11+1</f>
        <v>43669</v>
      </c>
      <c r="G11" s="6" t="str">
        <f>IFERROR(VLOOKUP(TEXT(F11,"m/d"),休日と年度!$A$2:$B$95,2,FALSE),"")</f>
        <v/>
      </c>
      <c r="H11" s="5">
        <f>F11+1</f>
        <v>43670</v>
      </c>
      <c r="I11" s="6" t="str">
        <f>IFERROR(VLOOKUP(TEXT(H11,"m/d"),休日と年度!$A$2:$B$95,2,FALSE),"")</f>
        <v/>
      </c>
      <c r="J11" s="5">
        <f>H11+1</f>
        <v>43671</v>
      </c>
      <c r="K11" s="6" t="str">
        <f>IFERROR(VLOOKUP(TEXT(J11,"m/d"),休日と年度!$A$2:$B$95,2,FALSE),"")</f>
        <v/>
      </c>
      <c r="L11" s="5">
        <f t="shared" si="1"/>
        <v>43672</v>
      </c>
      <c r="M11" s="6" t="str">
        <f>IFERROR(VLOOKUP(TEXT(L11,"m/d"),休日と年度!$A$2:$B$95,2,FALSE),"")</f>
        <v/>
      </c>
      <c r="N11" s="5">
        <f>L11+1</f>
        <v>43673</v>
      </c>
      <c r="O11" s="6" t="str">
        <f>IFERROR(VLOOKUP(TEXT(N11,"m/d"),休日と年度!$A$2:$B$95,2,FALSE),"")</f>
        <v/>
      </c>
    </row>
    <row r="12" spans="2:15" ht="144" customHeight="1" x14ac:dyDescent="0.45">
      <c r="B12" s="24"/>
      <c r="C12" s="25"/>
      <c r="D12" s="24"/>
      <c r="E12" s="25"/>
      <c r="F12" s="24"/>
      <c r="G12" s="25"/>
      <c r="H12" s="24"/>
      <c r="I12" s="25"/>
      <c r="J12" s="24"/>
      <c r="K12" s="25"/>
      <c r="L12" s="24"/>
      <c r="M12" s="25"/>
      <c r="N12" s="24"/>
      <c r="O12" s="25"/>
    </row>
    <row r="13" spans="2:15" ht="36" customHeight="1" x14ac:dyDescent="0.45">
      <c r="B13" s="5">
        <f>N11+1</f>
        <v>43674</v>
      </c>
      <c r="C13" s="6" t="str">
        <f>IFERROR(VLOOKUP(TEXT(B13,"m/d"),休日と年度!$A$2:$B$95,2,FALSE),"")</f>
        <v/>
      </c>
      <c r="D13" s="5">
        <f>B13+1</f>
        <v>43675</v>
      </c>
      <c r="E13" s="6" t="str">
        <f>IFERROR(VLOOKUP(TEXT(D13,"m/d"),休日と年度!$A$2:$B$95,2,FALSE),"")</f>
        <v/>
      </c>
      <c r="F13" s="5">
        <f>D13+1</f>
        <v>43676</v>
      </c>
      <c r="G13" s="6" t="str">
        <f>IFERROR(VLOOKUP(TEXT(F13,"m/d"),休日と年度!$A$2:$B$95,2,FALSE),"")</f>
        <v/>
      </c>
      <c r="H13" s="5">
        <f>F13+1</f>
        <v>43677</v>
      </c>
      <c r="I13" s="6" t="str">
        <f>IFERROR(VLOOKUP(TEXT(H13,"m/d"),休日と年度!$A$2:$B$95,2,FALSE),"")</f>
        <v/>
      </c>
      <c r="J13" s="5">
        <f>H13+1</f>
        <v>43678</v>
      </c>
      <c r="K13" s="6" t="str">
        <f>IFERROR(VLOOKUP(TEXT(J13,"m/d"),休日と年度!$A$2:$B$95,2,FALSE),"")</f>
        <v/>
      </c>
      <c r="L13" s="5">
        <f t="shared" si="1"/>
        <v>43679</v>
      </c>
      <c r="M13" s="6" t="str">
        <f>IFERROR(VLOOKUP(TEXT(L13,"m/d"),休日と年度!$A$2:$B$95,2,FALSE),"")</f>
        <v/>
      </c>
      <c r="N13" s="5">
        <f>L13+1</f>
        <v>43680</v>
      </c>
      <c r="O13" s="6" t="str">
        <f>IFERROR(VLOOKUP(TEXT(N13,"m/d"),休日と年度!$A$2:$B$95,2,FALSE),"")</f>
        <v/>
      </c>
    </row>
    <row r="14" spans="2:15" ht="144" customHeight="1" x14ac:dyDescent="0.45">
      <c r="B14" s="24"/>
      <c r="C14" s="25"/>
      <c r="D14" s="24"/>
      <c r="E14" s="25"/>
      <c r="F14" s="24"/>
      <c r="G14" s="25"/>
      <c r="H14" s="24"/>
      <c r="I14" s="25"/>
      <c r="J14" s="24"/>
      <c r="K14" s="25"/>
      <c r="L14" s="24"/>
      <c r="M14" s="25"/>
      <c r="N14" s="24"/>
      <c r="O14" s="25"/>
    </row>
  </sheetData>
  <mergeCells count="46">
    <mergeCell ref="N12:O12"/>
    <mergeCell ref="B14:C14"/>
    <mergeCell ref="D14:E14"/>
    <mergeCell ref="F14:G14"/>
    <mergeCell ref="H14:I14"/>
    <mergeCell ref="J14:K14"/>
    <mergeCell ref="L14:M14"/>
    <mergeCell ref="N14:O14"/>
    <mergeCell ref="B12:C12"/>
    <mergeCell ref="D12:E12"/>
    <mergeCell ref="F12:G12"/>
    <mergeCell ref="H12:I12"/>
    <mergeCell ref="J12:K12"/>
    <mergeCell ref="L12:M12"/>
    <mergeCell ref="N8:O8"/>
    <mergeCell ref="B10:C10"/>
    <mergeCell ref="D10:E10"/>
    <mergeCell ref="F10:G10"/>
    <mergeCell ref="H10:I10"/>
    <mergeCell ref="J10:K10"/>
    <mergeCell ref="L10:M10"/>
    <mergeCell ref="N10:O10"/>
    <mergeCell ref="B8:C8"/>
    <mergeCell ref="D8:E8"/>
    <mergeCell ref="F8:G8"/>
    <mergeCell ref="H8:I8"/>
    <mergeCell ref="J8:K8"/>
    <mergeCell ref="L8:M8"/>
    <mergeCell ref="N4:O4"/>
    <mergeCell ref="B6:C6"/>
    <mergeCell ref="D6:E6"/>
    <mergeCell ref="F6:G6"/>
    <mergeCell ref="H6:I6"/>
    <mergeCell ref="J6:K6"/>
    <mergeCell ref="L6:M6"/>
    <mergeCell ref="N6:O6"/>
    <mergeCell ref="B2:E2"/>
    <mergeCell ref="L2:O2"/>
    <mergeCell ref="B3:C3"/>
    <mergeCell ref="F3:G3"/>
    <mergeCell ref="B4:C4"/>
    <mergeCell ref="D4:E4"/>
    <mergeCell ref="F4:G4"/>
    <mergeCell ref="H4:I4"/>
    <mergeCell ref="J4:K4"/>
    <mergeCell ref="L4:M4"/>
  </mergeCells>
  <phoneticPr fontId="1"/>
  <conditionalFormatting sqref="B5:O14">
    <cfRule type="expression" dxfId="29" priority="1">
      <formula>AND(MONTH(B5) &lt;&gt; $F$3,OR(B$4="日",C5&lt;&gt;""))</formula>
    </cfRule>
    <cfRule type="expression" dxfId="28" priority="2">
      <formula>AND(MONTH(B5) &lt;&gt; $F$3,B$4="土")</formula>
    </cfRule>
    <cfRule type="expression" dxfId="27" priority="3">
      <formula>MONTH(B5) &lt;&gt; $F$3</formula>
    </cfRule>
    <cfRule type="expression" dxfId="26" priority="4">
      <formula>OR(B$4="日",C5&lt;&gt;"")</formula>
    </cfRule>
    <cfRule type="expression" dxfId="25" priority="5">
      <formula>B$4="土"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CCE92-082E-433F-924E-B4A5EFFF1F1D}">
  <dimension ref="B2:O14"/>
  <sheetViews>
    <sheetView showGridLines="0" zoomScale="40" zoomScaleNormal="40" workbookViewId="0"/>
  </sheetViews>
  <sheetFormatPr defaultRowHeight="17.399999999999999" x14ac:dyDescent="0.45"/>
  <cols>
    <col min="1" max="1" width="8.796875" style="2"/>
    <col min="2" max="2" width="10" style="2" customWidth="1"/>
    <col min="3" max="3" width="20.09765625" style="2" customWidth="1"/>
    <col min="4" max="4" width="10" style="2" customWidth="1"/>
    <col min="5" max="5" width="20.09765625" style="2" customWidth="1"/>
    <col min="6" max="6" width="10" style="2" customWidth="1"/>
    <col min="7" max="7" width="20.09765625" style="2" customWidth="1"/>
    <col min="8" max="8" width="10" style="2" customWidth="1"/>
    <col min="9" max="9" width="20.09765625" style="2" customWidth="1"/>
    <col min="10" max="10" width="10" style="2" customWidth="1"/>
    <col min="11" max="11" width="20.09765625" style="2" customWidth="1"/>
    <col min="12" max="12" width="10" style="2" customWidth="1"/>
    <col min="13" max="13" width="20.09765625" style="2" customWidth="1"/>
    <col min="14" max="14" width="10" style="2" customWidth="1"/>
    <col min="15" max="15" width="20.09765625" style="2" customWidth="1"/>
    <col min="16" max="16384" width="8.796875" style="2"/>
  </cols>
  <sheetData>
    <row r="2" spans="2:15" ht="90" customHeight="1" x14ac:dyDescent="0.45">
      <c r="B2" s="17" t="str">
        <f>B3 &amp; " 年"</f>
        <v>2019 年</v>
      </c>
      <c r="C2" s="17"/>
      <c r="D2" s="17"/>
      <c r="E2" s="17"/>
      <c r="L2" s="18" t="str">
        <f>F3 &amp; "  月"</f>
        <v>8  月</v>
      </c>
      <c r="M2" s="18"/>
      <c r="N2" s="18"/>
      <c r="O2" s="18"/>
    </row>
    <row r="3" spans="2:15" ht="31.2" hidden="1" customHeight="1" x14ac:dyDescent="0.45">
      <c r="B3" s="19">
        <f>休日と年度!D2</f>
        <v>2019</v>
      </c>
      <c r="C3" s="19"/>
      <c r="D3" s="7"/>
      <c r="E3" s="7"/>
      <c r="F3" s="19">
        <v>8</v>
      </c>
      <c r="G3" s="19"/>
      <c r="H3" s="7"/>
      <c r="I3" s="10"/>
      <c r="J3" s="1"/>
      <c r="K3" s="1"/>
      <c r="L3" s="1"/>
      <c r="M3" s="1"/>
      <c r="N3" s="1"/>
      <c r="O3" s="1"/>
    </row>
    <row r="4" spans="2:15" ht="42" customHeight="1" x14ac:dyDescent="0.45">
      <c r="B4" s="20" t="str">
        <f>TEXT(1,"AAA")</f>
        <v>日</v>
      </c>
      <c r="C4" s="21"/>
      <c r="D4" s="22" t="str">
        <f>TEXT(2,"AAA")</f>
        <v>月</v>
      </c>
      <c r="E4" s="23"/>
      <c r="F4" s="22" t="str">
        <f>TEXT(3,"AAA")</f>
        <v>火</v>
      </c>
      <c r="G4" s="23"/>
      <c r="H4" s="22" t="str">
        <f>TEXT(4,"AAA")</f>
        <v>水</v>
      </c>
      <c r="I4" s="23"/>
      <c r="J4" s="22" t="str">
        <f>TEXT(5,"AAA")</f>
        <v>木</v>
      </c>
      <c r="K4" s="23"/>
      <c r="L4" s="22" t="str">
        <f>TEXT(6,"AAA")</f>
        <v>金</v>
      </c>
      <c r="M4" s="23"/>
      <c r="N4" s="15" t="str">
        <f>TEXT(7,"AAA")</f>
        <v>土</v>
      </c>
      <c r="O4" s="16"/>
    </row>
    <row r="5" spans="2:15" ht="36" customHeight="1" x14ac:dyDescent="0.45">
      <c r="B5" s="5">
        <f>DATE($B$3,$F$3,1)-WEEKDAY(DATE($B$3,$F$3,1))+1</f>
        <v>43674</v>
      </c>
      <c r="C5" s="6" t="str">
        <f>IFERROR(VLOOKUP(TEXT(B5,"m/d"),休日と年度!$A$2:$B$95,2,FALSE),"")</f>
        <v/>
      </c>
      <c r="D5" s="5">
        <f>B5+1</f>
        <v>43675</v>
      </c>
      <c r="E5" s="6" t="str">
        <f>IFERROR(VLOOKUP(TEXT(D5,"m/d"),休日と年度!$A$2:$B$95,2,FALSE),"")</f>
        <v/>
      </c>
      <c r="F5" s="5">
        <f>D5+1</f>
        <v>43676</v>
      </c>
      <c r="G5" s="6" t="str">
        <f>IFERROR(VLOOKUP(TEXT(F5,"m/d"),休日と年度!$A$2:$B$95,2,FALSE),"")</f>
        <v/>
      </c>
      <c r="H5" s="5">
        <f>F5+1</f>
        <v>43677</v>
      </c>
      <c r="I5" s="6" t="str">
        <f>IFERROR(VLOOKUP(TEXT(H5,"m/d"),休日と年度!$A$2:$B$95,2,FALSE),"")</f>
        <v/>
      </c>
      <c r="J5" s="5">
        <f>H5+1</f>
        <v>43678</v>
      </c>
      <c r="K5" s="6" t="str">
        <f>IFERROR(VLOOKUP(TEXT(J5,"m/d"),休日と年度!$A$2:$B$95,2,FALSE),"")</f>
        <v/>
      </c>
      <c r="L5" s="5">
        <f t="shared" ref="L5" si="0">J5+1</f>
        <v>43679</v>
      </c>
      <c r="M5" s="6" t="str">
        <f>IFERROR(VLOOKUP(TEXT(L5,"m/d"),休日と年度!$A$2:$B$95,2,FALSE),"")</f>
        <v/>
      </c>
      <c r="N5" s="5">
        <f>L5+1</f>
        <v>43680</v>
      </c>
      <c r="O5" s="6" t="str">
        <f>IFERROR(VLOOKUP(TEXT(N5,"m/d"),休日と年度!$A$2:$B$95,2,FALSE),"")</f>
        <v/>
      </c>
    </row>
    <row r="6" spans="2:15" ht="144" customHeight="1" x14ac:dyDescent="0.45">
      <c r="B6" s="24"/>
      <c r="C6" s="25"/>
      <c r="D6" s="24"/>
      <c r="E6" s="25"/>
      <c r="F6" s="24"/>
      <c r="G6" s="25"/>
      <c r="H6" s="24"/>
      <c r="I6" s="25"/>
      <c r="J6" s="24"/>
      <c r="K6" s="25"/>
      <c r="L6" s="24"/>
      <c r="M6" s="25"/>
      <c r="N6" s="24"/>
      <c r="O6" s="25"/>
    </row>
    <row r="7" spans="2:15" ht="36" customHeight="1" x14ac:dyDescent="0.45">
      <c r="B7" s="5">
        <f>N5+1</f>
        <v>43681</v>
      </c>
      <c r="C7" s="6" t="str">
        <f>IFERROR(VLOOKUP(TEXT(B7,"m/d"),休日と年度!$A$2:$B$95,2,FALSE),"")</f>
        <v/>
      </c>
      <c r="D7" s="5">
        <f>B7+1</f>
        <v>43682</v>
      </c>
      <c r="E7" s="6" t="str">
        <f>IFERROR(VLOOKUP(TEXT(D7,"m/d"),休日と年度!$A$2:$B$95,2,FALSE),"")</f>
        <v/>
      </c>
      <c r="F7" s="5">
        <f>D7+1</f>
        <v>43683</v>
      </c>
      <c r="G7" s="6" t="str">
        <f>IFERROR(VLOOKUP(TEXT(F7,"m/d"),休日と年度!$A$2:$B$95,2,FALSE),"")</f>
        <v/>
      </c>
      <c r="H7" s="5">
        <f>F7+1</f>
        <v>43684</v>
      </c>
      <c r="I7" s="6" t="str">
        <f>IFERROR(VLOOKUP(TEXT(H7,"m/d"),休日と年度!$A$2:$B$95,2,FALSE),"")</f>
        <v/>
      </c>
      <c r="J7" s="5">
        <f>H7+1</f>
        <v>43685</v>
      </c>
      <c r="K7" s="6" t="str">
        <f>IFERROR(VLOOKUP(TEXT(J7,"m/d"),休日と年度!$A$2:$B$95,2,FALSE),"")</f>
        <v/>
      </c>
      <c r="L7" s="5">
        <f t="shared" ref="L7:L13" si="1">J7+1</f>
        <v>43686</v>
      </c>
      <c r="M7" s="6" t="str">
        <f>IFERROR(VLOOKUP(TEXT(L7,"m/d"),休日と年度!$A$2:$B$95,2,FALSE),"")</f>
        <v/>
      </c>
      <c r="N7" s="5">
        <f>L7+1</f>
        <v>43687</v>
      </c>
      <c r="O7" s="6" t="str">
        <f>IFERROR(VLOOKUP(TEXT(N7,"m/d"),休日と年度!$A$2:$B$95,2,FALSE),"")</f>
        <v/>
      </c>
    </row>
    <row r="8" spans="2:15" ht="144" customHeight="1" x14ac:dyDescent="0.45">
      <c r="B8" s="24"/>
      <c r="C8" s="25"/>
      <c r="D8" s="24"/>
      <c r="E8" s="25"/>
      <c r="F8" s="24"/>
      <c r="G8" s="25"/>
      <c r="H8" s="24"/>
      <c r="I8" s="25"/>
      <c r="J8" s="24"/>
      <c r="K8" s="25"/>
      <c r="L8" s="24"/>
      <c r="M8" s="25"/>
      <c r="N8" s="24"/>
      <c r="O8" s="25"/>
    </row>
    <row r="9" spans="2:15" ht="36" customHeight="1" x14ac:dyDescent="0.45">
      <c r="B9" s="5">
        <f>N7+1</f>
        <v>43688</v>
      </c>
      <c r="C9" s="6" t="str">
        <f>IFERROR(VLOOKUP(TEXT(B9,"m/d"),休日と年度!$A$2:$B$95,2,FALSE),"")</f>
        <v>山の日</v>
      </c>
      <c r="D9" s="5">
        <f>B9+1</f>
        <v>43689</v>
      </c>
      <c r="E9" s="6" t="str">
        <f>IFERROR(VLOOKUP(TEXT(D9,"m/d"),休日と年度!$A$2:$B$95,2,FALSE),"")</f>
        <v>振替休日</v>
      </c>
      <c r="F9" s="5">
        <f>D9+1</f>
        <v>43690</v>
      </c>
      <c r="G9" s="6" t="str">
        <f>IFERROR(VLOOKUP(TEXT(F9,"m/d"),休日と年度!$A$2:$B$95,2,FALSE),"")</f>
        <v/>
      </c>
      <c r="H9" s="5">
        <f>F9+1</f>
        <v>43691</v>
      </c>
      <c r="I9" s="6" t="str">
        <f>IFERROR(VLOOKUP(TEXT(H9,"m/d"),休日と年度!$A$2:$B$95,2,FALSE),"")</f>
        <v/>
      </c>
      <c r="J9" s="5">
        <f>H9+1</f>
        <v>43692</v>
      </c>
      <c r="K9" s="6" t="str">
        <f>IFERROR(VLOOKUP(TEXT(J9,"m/d"),休日と年度!$A$2:$B$95,2,FALSE),"")</f>
        <v/>
      </c>
      <c r="L9" s="5">
        <f t="shared" si="1"/>
        <v>43693</v>
      </c>
      <c r="M9" s="6" t="str">
        <f>IFERROR(VLOOKUP(TEXT(L9,"m/d"),休日と年度!$A$2:$B$95,2,FALSE),"")</f>
        <v/>
      </c>
      <c r="N9" s="5">
        <f>L9+1</f>
        <v>43694</v>
      </c>
      <c r="O9" s="6" t="str">
        <f>IFERROR(VLOOKUP(TEXT(N9,"m/d"),休日と年度!$A$2:$B$95,2,FALSE),"")</f>
        <v/>
      </c>
    </row>
    <row r="10" spans="2:15" ht="144" customHeight="1" x14ac:dyDescent="0.45">
      <c r="B10" s="24"/>
      <c r="C10" s="25"/>
      <c r="D10" s="24"/>
      <c r="E10" s="25"/>
      <c r="F10" s="24"/>
      <c r="G10" s="25"/>
      <c r="H10" s="24"/>
      <c r="I10" s="25"/>
      <c r="J10" s="24"/>
      <c r="K10" s="25"/>
      <c r="L10" s="24"/>
      <c r="M10" s="25"/>
      <c r="N10" s="24"/>
      <c r="O10" s="25"/>
    </row>
    <row r="11" spans="2:15" ht="36" customHeight="1" x14ac:dyDescent="0.45">
      <c r="B11" s="5">
        <f>N9+1</f>
        <v>43695</v>
      </c>
      <c r="C11" s="6" t="str">
        <f>IFERROR(VLOOKUP(TEXT(B11,"m/d"),休日と年度!$A$2:$B$95,2,FALSE),"")</f>
        <v/>
      </c>
      <c r="D11" s="5">
        <f>B11+1</f>
        <v>43696</v>
      </c>
      <c r="E11" s="6" t="str">
        <f>IFERROR(VLOOKUP(TEXT(D11,"m/d"),休日と年度!$A$2:$B$95,2,FALSE),"")</f>
        <v/>
      </c>
      <c r="F11" s="5">
        <f>D11+1</f>
        <v>43697</v>
      </c>
      <c r="G11" s="6" t="str">
        <f>IFERROR(VLOOKUP(TEXT(F11,"m/d"),休日と年度!$A$2:$B$95,2,FALSE),"")</f>
        <v/>
      </c>
      <c r="H11" s="5">
        <f>F11+1</f>
        <v>43698</v>
      </c>
      <c r="I11" s="6" t="str">
        <f>IFERROR(VLOOKUP(TEXT(H11,"m/d"),休日と年度!$A$2:$B$95,2,FALSE),"")</f>
        <v/>
      </c>
      <c r="J11" s="5">
        <f>H11+1</f>
        <v>43699</v>
      </c>
      <c r="K11" s="6" t="str">
        <f>IFERROR(VLOOKUP(TEXT(J11,"m/d"),休日と年度!$A$2:$B$95,2,FALSE),"")</f>
        <v/>
      </c>
      <c r="L11" s="5">
        <f t="shared" si="1"/>
        <v>43700</v>
      </c>
      <c r="M11" s="6" t="str">
        <f>IFERROR(VLOOKUP(TEXT(L11,"m/d"),休日と年度!$A$2:$B$95,2,FALSE),"")</f>
        <v/>
      </c>
      <c r="N11" s="5">
        <f>L11+1</f>
        <v>43701</v>
      </c>
      <c r="O11" s="6" t="str">
        <f>IFERROR(VLOOKUP(TEXT(N11,"m/d"),休日と年度!$A$2:$B$95,2,FALSE),"")</f>
        <v/>
      </c>
    </row>
    <row r="12" spans="2:15" ht="144" customHeight="1" x14ac:dyDescent="0.45">
      <c r="B12" s="24"/>
      <c r="C12" s="25"/>
      <c r="D12" s="24"/>
      <c r="E12" s="25"/>
      <c r="F12" s="24"/>
      <c r="G12" s="25"/>
      <c r="H12" s="24"/>
      <c r="I12" s="25"/>
      <c r="J12" s="24"/>
      <c r="K12" s="25"/>
      <c r="L12" s="24"/>
      <c r="M12" s="25"/>
      <c r="N12" s="24"/>
      <c r="O12" s="25"/>
    </row>
    <row r="13" spans="2:15" ht="36" customHeight="1" x14ac:dyDescent="0.45">
      <c r="B13" s="5">
        <f>N11+1</f>
        <v>43702</v>
      </c>
      <c r="C13" s="6" t="str">
        <f>IFERROR(VLOOKUP(TEXT(B13,"m/d"),休日と年度!$A$2:$B$95,2,FALSE),"")</f>
        <v/>
      </c>
      <c r="D13" s="5">
        <f>B13+1</f>
        <v>43703</v>
      </c>
      <c r="E13" s="6" t="str">
        <f>IFERROR(VLOOKUP(TEXT(D13,"m/d"),休日と年度!$A$2:$B$95,2,FALSE),"")</f>
        <v/>
      </c>
      <c r="F13" s="5">
        <f>D13+1</f>
        <v>43704</v>
      </c>
      <c r="G13" s="6" t="str">
        <f>IFERROR(VLOOKUP(TEXT(F13,"m/d"),休日と年度!$A$2:$B$95,2,FALSE),"")</f>
        <v/>
      </c>
      <c r="H13" s="5">
        <f>F13+1</f>
        <v>43705</v>
      </c>
      <c r="I13" s="6" t="str">
        <f>IFERROR(VLOOKUP(TEXT(H13,"m/d"),休日と年度!$A$2:$B$95,2,FALSE),"")</f>
        <v/>
      </c>
      <c r="J13" s="5">
        <f>H13+1</f>
        <v>43706</v>
      </c>
      <c r="K13" s="6" t="str">
        <f>IFERROR(VLOOKUP(TEXT(J13,"m/d"),休日と年度!$A$2:$B$95,2,FALSE),"")</f>
        <v/>
      </c>
      <c r="L13" s="5">
        <f t="shared" si="1"/>
        <v>43707</v>
      </c>
      <c r="M13" s="6" t="str">
        <f>IFERROR(VLOOKUP(TEXT(L13,"m/d"),休日と年度!$A$2:$B$95,2,FALSE),"")</f>
        <v/>
      </c>
      <c r="N13" s="5">
        <f>L13+1</f>
        <v>43708</v>
      </c>
      <c r="O13" s="6" t="str">
        <f>IFERROR(VLOOKUP(TEXT(N13,"m/d"),休日と年度!$A$2:$B$95,2,FALSE),"")</f>
        <v/>
      </c>
    </row>
    <row r="14" spans="2:15" ht="144" customHeight="1" x14ac:dyDescent="0.45">
      <c r="B14" s="24"/>
      <c r="C14" s="25"/>
      <c r="D14" s="24"/>
      <c r="E14" s="25"/>
      <c r="F14" s="24"/>
      <c r="G14" s="25"/>
      <c r="H14" s="24"/>
      <c r="I14" s="25"/>
      <c r="J14" s="24"/>
      <c r="K14" s="25"/>
      <c r="L14" s="24"/>
      <c r="M14" s="25"/>
      <c r="N14" s="24"/>
      <c r="O14" s="25"/>
    </row>
  </sheetData>
  <mergeCells count="46">
    <mergeCell ref="N12:O12"/>
    <mergeCell ref="B14:C14"/>
    <mergeCell ref="D14:E14"/>
    <mergeCell ref="F14:G14"/>
    <mergeCell ref="H14:I14"/>
    <mergeCell ref="J14:K14"/>
    <mergeCell ref="L14:M14"/>
    <mergeCell ref="N14:O14"/>
    <mergeCell ref="B12:C12"/>
    <mergeCell ref="D12:E12"/>
    <mergeCell ref="F12:G12"/>
    <mergeCell ref="H12:I12"/>
    <mergeCell ref="J12:K12"/>
    <mergeCell ref="L12:M12"/>
    <mergeCell ref="N8:O8"/>
    <mergeCell ref="B10:C10"/>
    <mergeCell ref="D10:E10"/>
    <mergeCell ref="F10:G10"/>
    <mergeCell ref="H10:I10"/>
    <mergeCell ref="J10:K10"/>
    <mergeCell ref="L10:M10"/>
    <mergeCell ref="N10:O10"/>
    <mergeCell ref="B8:C8"/>
    <mergeCell ref="D8:E8"/>
    <mergeCell ref="F8:G8"/>
    <mergeCell ref="H8:I8"/>
    <mergeCell ref="J8:K8"/>
    <mergeCell ref="L8:M8"/>
    <mergeCell ref="N4:O4"/>
    <mergeCell ref="B6:C6"/>
    <mergeCell ref="D6:E6"/>
    <mergeCell ref="F6:G6"/>
    <mergeCell ref="H6:I6"/>
    <mergeCell ref="J6:K6"/>
    <mergeCell ref="L6:M6"/>
    <mergeCell ref="N6:O6"/>
    <mergeCell ref="B2:E2"/>
    <mergeCell ref="L2:O2"/>
    <mergeCell ref="B3:C3"/>
    <mergeCell ref="F3:G3"/>
    <mergeCell ref="B4:C4"/>
    <mergeCell ref="D4:E4"/>
    <mergeCell ref="F4:G4"/>
    <mergeCell ref="H4:I4"/>
    <mergeCell ref="J4:K4"/>
    <mergeCell ref="L4:M4"/>
  </mergeCells>
  <phoneticPr fontId="1"/>
  <conditionalFormatting sqref="B5:O14">
    <cfRule type="expression" dxfId="24" priority="1">
      <formula>AND(MONTH(B5) &lt;&gt; $F$3,OR(B$4="日",C5&lt;&gt;""))</formula>
    </cfRule>
    <cfRule type="expression" dxfId="23" priority="2">
      <formula>AND(MONTH(B5) &lt;&gt; $F$3,B$4="土")</formula>
    </cfRule>
    <cfRule type="expression" dxfId="22" priority="3">
      <formula>MONTH(B5) &lt;&gt; $F$3</formula>
    </cfRule>
    <cfRule type="expression" dxfId="21" priority="4">
      <formula>OR(B$4="日",C5&lt;&gt;"")</formula>
    </cfRule>
    <cfRule type="expression" dxfId="20" priority="5">
      <formula>B$4="土"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休日と年度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Takeshi Tsumuro</dc:creator>
  <cp:lastModifiedBy>Takeshi Tsumuro</cp:lastModifiedBy>
  <dcterms:created xsi:type="dcterms:W3CDTF">2018-12-06T23:48:47Z</dcterms:created>
  <dcterms:modified xsi:type="dcterms:W3CDTF">2018-12-08T05:40:49Z</dcterms:modified>
</cp:coreProperties>
</file>